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20730" windowHeight="11760"/>
  </bookViews>
  <sheets>
    <sheet name="07월 강습계획" sheetId="6" r:id="rId1"/>
    <sheet name="07월 강습실적" sheetId="7" r:id="rId2"/>
    <sheet name="Sheet2" sheetId="2" r:id="rId3"/>
    <sheet name="Sheet3" sheetId="3" r:id="rId4"/>
  </sheets>
  <definedNames>
    <definedName name="_xlnm.Print_Area" localSheetId="0">'07월 강습계획'!$A$1:$X$71</definedName>
    <definedName name="_xlnm.Print_Area" localSheetId="1">'07월 강습실적'!$A$1:$X$71</definedName>
  </definedNames>
  <calcPr calcId="124519"/>
</workbook>
</file>

<file path=xl/calcChain.xml><?xml version="1.0" encoding="utf-8"?>
<calcChain xmlns="http://schemas.openxmlformats.org/spreadsheetml/2006/main">
  <c r="V15" i="7"/>
  <c r="H34" i="6"/>
  <c r="X5" i="7"/>
  <c r="U50" i="6"/>
  <c r="C5" i="7"/>
  <c r="V67"/>
  <c r="V65"/>
  <c r="W66"/>
  <c r="W64"/>
  <c r="C66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B61"/>
  <c r="B59"/>
  <c r="B57"/>
  <c r="B55"/>
  <c r="B53"/>
  <c r="B51"/>
  <c r="M45"/>
  <c r="N45"/>
  <c r="O45"/>
  <c r="P45"/>
  <c r="Q45"/>
  <c r="R45"/>
  <c r="S45"/>
  <c r="T45"/>
  <c r="U45"/>
  <c r="V45"/>
  <c r="W45"/>
  <c r="M43"/>
  <c r="N43"/>
  <c r="O43"/>
  <c r="P43"/>
  <c r="Q43"/>
  <c r="R43"/>
  <c r="S43"/>
  <c r="T43"/>
  <c r="U43"/>
  <c r="V43"/>
  <c r="W43"/>
  <c r="M41"/>
  <c r="N41"/>
  <c r="O41"/>
  <c r="P41"/>
  <c r="Q41"/>
  <c r="R41"/>
  <c r="S41"/>
  <c r="T41"/>
  <c r="U41"/>
  <c r="V41"/>
  <c r="W41"/>
  <c r="L39"/>
  <c r="M39"/>
  <c r="N39"/>
  <c r="O39"/>
  <c r="P39"/>
  <c r="Q39"/>
  <c r="R39"/>
  <c r="S39"/>
  <c r="T39"/>
  <c r="U39"/>
  <c r="V39"/>
  <c r="W39"/>
  <c r="L37"/>
  <c r="M37"/>
  <c r="N37"/>
  <c r="O37"/>
  <c r="P37"/>
  <c r="Q37"/>
  <c r="R37"/>
  <c r="S37"/>
  <c r="T37"/>
  <c r="U37"/>
  <c r="V37"/>
  <c r="W37"/>
  <c r="L35"/>
  <c r="M35"/>
  <c r="N35"/>
  <c r="O35"/>
  <c r="P35"/>
  <c r="Q35"/>
  <c r="R35"/>
  <c r="S35"/>
  <c r="T35"/>
  <c r="U35"/>
  <c r="V35"/>
  <c r="W35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B29"/>
  <c r="B27"/>
  <c r="N25"/>
  <c r="O25"/>
  <c r="P25"/>
  <c r="Q25"/>
  <c r="R25"/>
  <c r="S25"/>
  <c r="T25"/>
  <c r="U25"/>
  <c r="V25"/>
  <c r="W25"/>
  <c r="N23"/>
  <c r="O23"/>
  <c r="P23"/>
  <c r="Q23"/>
  <c r="R23"/>
  <c r="S23"/>
  <c r="T23"/>
  <c r="U23"/>
  <c r="V23"/>
  <c r="W23"/>
  <c r="M21"/>
  <c r="N21"/>
  <c r="O21"/>
  <c r="P21"/>
  <c r="Q21"/>
  <c r="R21"/>
  <c r="S21"/>
  <c r="T21"/>
  <c r="U21"/>
  <c r="V21"/>
  <c r="W21"/>
  <c r="M19"/>
  <c r="N19"/>
  <c r="O19"/>
  <c r="P19"/>
  <c r="Q19"/>
  <c r="R19"/>
  <c r="S19"/>
  <c r="T19"/>
  <c r="U19"/>
  <c r="V19"/>
  <c r="W19"/>
  <c r="M17"/>
  <c r="N17"/>
  <c r="O17"/>
  <c r="P17"/>
  <c r="Q17"/>
  <c r="R17"/>
  <c r="S17"/>
  <c r="T17"/>
  <c r="U17"/>
  <c r="V17"/>
  <c r="W17"/>
  <c r="M15"/>
  <c r="N15"/>
  <c r="O15"/>
  <c r="P15"/>
  <c r="Q15"/>
  <c r="R15"/>
  <c r="S15"/>
  <c r="T15"/>
  <c r="U15"/>
  <c r="W15"/>
  <c r="M13"/>
  <c r="N13"/>
  <c r="O13"/>
  <c r="P13"/>
  <c r="Q13"/>
  <c r="R13"/>
  <c r="S13"/>
  <c r="T13"/>
  <c r="U13"/>
  <c r="V13"/>
  <c r="W13"/>
  <c r="L11"/>
  <c r="M11"/>
  <c r="N11"/>
  <c r="O11"/>
  <c r="P11"/>
  <c r="Q11"/>
  <c r="R11"/>
  <c r="S11"/>
  <c r="T11"/>
  <c r="U11"/>
  <c r="V11"/>
  <c r="W11"/>
  <c r="L9"/>
  <c r="M9"/>
  <c r="N9"/>
  <c r="O9"/>
  <c r="P9"/>
  <c r="Q9"/>
  <c r="R9"/>
  <c r="S9"/>
  <c r="T9"/>
  <c r="U9"/>
  <c r="V9"/>
  <c r="W9"/>
  <c r="L7"/>
  <c r="M7"/>
  <c r="N7"/>
  <c r="O7"/>
  <c r="P7"/>
  <c r="Q7"/>
  <c r="R7"/>
  <c r="S7"/>
  <c r="T7"/>
  <c r="U7"/>
  <c r="V7"/>
  <c r="W7"/>
  <c r="L5"/>
  <c r="M5"/>
  <c r="N5"/>
  <c r="O5"/>
  <c r="P5"/>
  <c r="Q5"/>
  <c r="R5"/>
  <c r="S5"/>
  <c r="T5"/>
  <c r="U5"/>
  <c r="V5"/>
  <c r="W5"/>
  <c r="C4"/>
  <c r="D4"/>
  <c r="E4"/>
  <c r="F4"/>
  <c r="G4"/>
  <c r="H4"/>
  <c r="I4"/>
  <c r="J4"/>
  <c r="K4"/>
  <c r="L4"/>
  <c r="M4"/>
  <c r="N4"/>
  <c r="O4"/>
  <c r="P4"/>
  <c r="Q4"/>
  <c r="R4"/>
  <c r="S4"/>
  <c r="T4"/>
  <c r="U4"/>
  <c r="B4"/>
  <c r="I77" i="6"/>
  <c r="I74"/>
  <c r="G77"/>
  <c r="G76"/>
  <c r="G75"/>
  <c r="G74"/>
  <c r="E77"/>
  <c r="E76"/>
  <c r="E75"/>
  <c r="E74"/>
  <c r="C76"/>
  <c r="J76" s="1"/>
  <c r="C75"/>
  <c r="J75" s="1"/>
  <c r="C74"/>
  <c r="C77" l="1"/>
  <c r="J77" s="1"/>
  <c r="J74"/>
  <c r="B66" i="7"/>
  <c r="B64"/>
  <c r="C45"/>
  <c r="D45"/>
  <c r="E45"/>
  <c r="F45"/>
  <c r="G45"/>
  <c r="H45"/>
  <c r="I45"/>
  <c r="J45"/>
  <c r="K45"/>
  <c r="L45"/>
  <c r="B45"/>
  <c r="C43"/>
  <c r="D43"/>
  <c r="E43"/>
  <c r="F43"/>
  <c r="G43"/>
  <c r="H43"/>
  <c r="I43"/>
  <c r="J43"/>
  <c r="K43"/>
  <c r="L43"/>
  <c r="C41"/>
  <c r="D41"/>
  <c r="E41"/>
  <c r="F41"/>
  <c r="G41"/>
  <c r="H41"/>
  <c r="I41"/>
  <c r="J41"/>
  <c r="K41"/>
  <c r="L41"/>
  <c r="C39"/>
  <c r="D39"/>
  <c r="E39"/>
  <c r="F39"/>
  <c r="G39"/>
  <c r="H39"/>
  <c r="I39"/>
  <c r="J39"/>
  <c r="K39"/>
  <c r="C37"/>
  <c r="D37"/>
  <c r="E37"/>
  <c r="F37"/>
  <c r="G37"/>
  <c r="H37"/>
  <c r="I37"/>
  <c r="J37"/>
  <c r="K37"/>
  <c r="C35"/>
  <c r="D35"/>
  <c r="E35"/>
  <c r="F35"/>
  <c r="G35"/>
  <c r="H35"/>
  <c r="I35"/>
  <c r="J35"/>
  <c r="K35"/>
  <c r="B43"/>
  <c r="B41"/>
  <c r="B39"/>
  <c r="B37"/>
  <c r="B35"/>
  <c r="C25"/>
  <c r="D25"/>
  <c r="E25"/>
  <c r="F25"/>
  <c r="G25"/>
  <c r="H25"/>
  <c r="I25"/>
  <c r="J25"/>
  <c r="K25"/>
  <c r="L25"/>
  <c r="M25"/>
  <c r="B25"/>
  <c r="C23"/>
  <c r="D23"/>
  <c r="E23"/>
  <c r="F23"/>
  <c r="G23"/>
  <c r="H23"/>
  <c r="I23"/>
  <c r="J23"/>
  <c r="K23"/>
  <c r="L23"/>
  <c r="M23"/>
  <c r="B23"/>
  <c r="C17"/>
  <c r="D17"/>
  <c r="E17"/>
  <c r="F17"/>
  <c r="G17"/>
  <c r="H17"/>
  <c r="I17"/>
  <c r="J17"/>
  <c r="K17"/>
  <c r="L17"/>
  <c r="B17"/>
  <c r="C15"/>
  <c r="D15"/>
  <c r="E15"/>
  <c r="F15"/>
  <c r="G15"/>
  <c r="H15"/>
  <c r="I15"/>
  <c r="J15"/>
  <c r="K15"/>
  <c r="L15"/>
  <c r="B15"/>
  <c r="C21"/>
  <c r="D21"/>
  <c r="E21"/>
  <c r="F21"/>
  <c r="G21"/>
  <c r="H21"/>
  <c r="I21"/>
  <c r="J21"/>
  <c r="K21"/>
  <c r="L21"/>
  <c r="B21"/>
  <c r="C19"/>
  <c r="D19"/>
  <c r="E19"/>
  <c r="F19"/>
  <c r="G19"/>
  <c r="H19"/>
  <c r="I19"/>
  <c r="J19"/>
  <c r="K19"/>
  <c r="L19"/>
  <c r="B19"/>
  <c r="C13"/>
  <c r="D13"/>
  <c r="E13"/>
  <c r="F13"/>
  <c r="G13"/>
  <c r="H13"/>
  <c r="I13"/>
  <c r="J13"/>
  <c r="K13"/>
  <c r="L13"/>
  <c r="B13"/>
  <c r="C11"/>
  <c r="D11"/>
  <c r="E11"/>
  <c r="F11"/>
  <c r="G11"/>
  <c r="H11"/>
  <c r="I11"/>
  <c r="J11"/>
  <c r="K11"/>
  <c r="B11"/>
  <c r="C9"/>
  <c r="D9"/>
  <c r="E9"/>
  <c r="F9"/>
  <c r="G9"/>
  <c r="H9"/>
  <c r="I9"/>
  <c r="J9"/>
  <c r="K9"/>
  <c r="B9"/>
  <c r="C7"/>
  <c r="D7"/>
  <c r="E7"/>
  <c r="F7"/>
  <c r="G7"/>
  <c r="H7"/>
  <c r="I7"/>
  <c r="J7"/>
  <c r="K7"/>
  <c r="B7"/>
  <c r="D5"/>
  <c r="E5"/>
  <c r="F5"/>
  <c r="G5"/>
  <c r="H5"/>
  <c r="I5"/>
  <c r="J5"/>
  <c r="K5"/>
  <c r="B5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B69"/>
  <c r="X66"/>
  <c r="X64"/>
  <c r="X61"/>
  <c r="X59"/>
  <c r="X57"/>
  <c r="X55"/>
  <c r="X53"/>
  <c r="X51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B47"/>
  <c r="X45"/>
  <c r="X43"/>
  <c r="X41"/>
  <c r="X39"/>
  <c r="X37"/>
  <c r="X35"/>
  <c r="W31"/>
  <c r="V31"/>
  <c r="U31"/>
  <c r="T31"/>
  <c r="S31"/>
  <c r="R31"/>
  <c r="Q31"/>
  <c r="P31"/>
  <c r="O31"/>
  <c r="N31"/>
  <c r="M31"/>
  <c r="L31"/>
  <c r="K31"/>
  <c r="K71" s="1"/>
  <c r="J31"/>
  <c r="I31"/>
  <c r="H31"/>
  <c r="G31"/>
  <c r="F31"/>
  <c r="E31"/>
  <c r="D31"/>
  <c r="C31"/>
  <c r="B31"/>
  <c r="X29"/>
  <c r="X27"/>
  <c r="X25"/>
  <c r="X23"/>
  <c r="X21"/>
  <c r="X19"/>
  <c r="X17"/>
  <c r="X15"/>
  <c r="X13"/>
  <c r="X11"/>
  <c r="X9"/>
  <c r="X7"/>
  <c r="U50"/>
  <c r="T50"/>
  <c r="S34"/>
  <c r="R50"/>
  <c r="Q50"/>
  <c r="P50"/>
  <c r="O34"/>
  <c r="N50"/>
  <c r="M50"/>
  <c r="L50"/>
  <c r="K34"/>
  <c r="J50"/>
  <c r="I50"/>
  <c r="H50"/>
  <c r="G34"/>
  <c r="F50"/>
  <c r="E50"/>
  <c r="D50"/>
  <c r="C34"/>
  <c r="B50"/>
  <c r="W69" i="6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B69"/>
  <c r="X66"/>
  <c r="X64"/>
  <c r="X61"/>
  <c r="X59"/>
  <c r="X57"/>
  <c r="X55"/>
  <c r="X53"/>
  <c r="X51"/>
  <c r="T50"/>
  <c r="S50"/>
  <c r="R50"/>
  <c r="Q50"/>
  <c r="P50"/>
  <c r="O50"/>
  <c r="N50"/>
  <c r="M50"/>
  <c r="L50"/>
  <c r="J50"/>
  <c r="I50"/>
  <c r="H50"/>
  <c r="G50"/>
  <c r="F50"/>
  <c r="E50"/>
  <c r="D50"/>
  <c r="C50"/>
  <c r="B50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B47"/>
  <c r="X45"/>
  <c r="X43"/>
  <c r="X41"/>
  <c r="X39"/>
  <c r="X37"/>
  <c r="X35"/>
  <c r="S34"/>
  <c r="R34"/>
  <c r="Q34"/>
  <c r="P34"/>
  <c r="O34"/>
  <c r="N34"/>
  <c r="M34"/>
  <c r="L34"/>
  <c r="I34"/>
  <c r="G34"/>
  <c r="F34"/>
  <c r="E34"/>
  <c r="D34"/>
  <c r="C34"/>
  <c r="B34"/>
  <c r="W31"/>
  <c r="W71" s="1"/>
  <c r="V31"/>
  <c r="U31"/>
  <c r="T31"/>
  <c r="S31"/>
  <c r="R31"/>
  <c r="Q31"/>
  <c r="P31"/>
  <c r="O31"/>
  <c r="N31"/>
  <c r="M31"/>
  <c r="L31"/>
  <c r="L71" s="1"/>
  <c r="K31"/>
  <c r="J31"/>
  <c r="I31"/>
  <c r="H31"/>
  <c r="G31"/>
  <c r="F31"/>
  <c r="E31"/>
  <c r="D31"/>
  <c r="D71" s="1"/>
  <c r="C31"/>
  <c r="B31"/>
  <c r="X29"/>
  <c r="X27"/>
  <c r="X25"/>
  <c r="X23"/>
  <c r="X21"/>
  <c r="X19"/>
  <c r="X17"/>
  <c r="X15"/>
  <c r="X13"/>
  <c r="X11"/>
  <c r="X9"/>
  <c r="X7"/>
  <c r="X5"/>
  <c r="N71" l="1"/>
  <c r="H71" i="7"/>
  <c r="T71"/>
  <c r="Q71" i="6"/>
  <c r="G71"/>
  <c r="T71"/>
  <c r="S71"/>
  <c r="U71" i="7"/>
  <c r="U71" i="6"/>
  <c r="H71"/>
  <c r="R71"/>
  <c r="P71"/>
  <c r="O71"/>
  <c r="M71"/>
  <c r="F71"/>
  <c r="B71"/>
  <c r="E71"/>
  <c r="I71"/>
  <c r="J71"/>
  <c r="K71"/>
  <c r="N71" i="7"/>
  <c r="C71"/>
  <c r="Q71"/>
  <c r="P71"/>
  <c r="O71"/>
  <c r="M71"/>
  <c r="S71"/>
  <c r="R71"/>
  <c r="L71"/>
  <c r="I71"/>
  <c r="F71"/>
  <c r="B71"/>
  <c r="J71"/>
  <c r="G71"/>
  <c r="E71"/>
  <c r="D71"/>
  <c r="V71"/>
  <c r="X69"/>
  <c r="W71"/>
  <c r="X47"/>
  <c r="V71" i="6"/>
  <c r="X69"/>
  <c r="D34" i="7"/>
  <c r="H34"/>
  <c r="L34"/>
  <c r="P34"/>
  <c r="T34"/>
  <c r="C50"/>
  <c r="G50"/>
  <c r="K50"/>
  <c r="O50"/>
  <c r="S50"/>
  <c r="X31"/>
  <c r="E34"/>
  <c r="I34"/>
  <c r="M34"/>
  <c r="Q34"/>
  <c r="U34"/>
  <c r="B34"/>
  <c r="F34"/>
  <c r="J34"/>
  <c r="N34"/>
  <c r="R34"/>
  <c r="X47" i="6"/>
  <c r="C71"/>
  <c r="X31"/>
  <c r="X71" i="7" l="1"/>
  <c r="X71" i="6"/>
</calcChain>
</file>

<file path=xl/sharedStrings.xml><?xml version="1.0" encoding="utf-8"?>
<sst xmlns="http://schemas.openxmlformats.org/spreadsheetml/2006/main" count="435" uniqueCount="153">
  <si>
    <t>시간</t>
    <phoneticPr fontId="1" type="noConversion"/>
  </si>
  <si>
    <t>06:30</t>
    <phoneticPr fontId="1" type="noConversion"/>
  </si>
  <si>
    <t>박호용</t>
    <phoneticPr fontId="1" type="noConversion"/>
  </si>
  <si>
    <t>김정훈</t>
    <phoneticPr fontId="1" type="noConversion"/>
  </si>
  <si>
    <t>이은희</t>
    <phoneticPr fontId="1" type="noConversion"/>
  </si>
  <si>
    <t>아쿠아</t>
    <phoneticPr fontId="1" type="noConversion"/>
  </si>
  <si>
    <t>계</t>
    <phoneticPr fontId="1" type="noConversion"/>
  </si>
  <si>
    <t>07:30</t>
    <phoneticPr fontId="1" type="noConversion"/>
  </si>
  <si>
    <t>09:00</t>
    <phoneticPr fontId="1" type="noConversion"/>
  </si>
  <si>
    <t>10:00</t>
    <phoneticPr fontId="1" type="noConversion"/>
  </si>
  <si>
    <t>11:00</t>
    <phoneticPr fontId="1" type="noConversion"/>
  </si>
  <si>
    <t>12:00</t>
    <phoneticPr fontId="1" type="noConversion"/>
  </si>
  <si>
    <t>13:00</t>
    <phoneticPr fontId="1" type="noConversion"/>
  </si>
  <si>
    <t>14:00</t>
    <phoneticPr fontId="1" type="noConversion"/>
  </si>
  <si>
    <t>15:00</t>
    <phoneticPr fontId="1" type="noConversion"/>
  </si>
  <si>
    <t>16:00</t>
    <phoneticPr fontId="1" type="noConversion"/>
  </si>
  <si>
    <t>17:00</t>
    <phoneticPr fontId="1" type="noConversion"/>
  </si>
  <si>
    <t>18:30</t>
    <phoneticPr fontId="1" type="noConversion"/>
  </si>
  <si>
    <t>19:30</t>
    <phoneticPr fontId="1" type="noConversion"/>
  </si>
  <si>
    <t>조희정</t>
    <phoneticPr fontId="1" type="noConversion"/>
  </si>
  <si>
    <t>요가</t>
    <phoneticPr fontId="1" type="noConversion"/>
  </si>
  <si>
    <r>
      <t xml:space="preserve">요가
</t>
    </r>
    <r>
      <rPr>
        <sz val="5"/>
        <color theme="1"/>
        <rFont val="맑은 고딕"/>
        <family val="3"/>
        <charset val="129"/>
        <scheme val="minor"/>
      </rPr>
      <t>에어로빅</t>
    </r>
    <phoneticPr fontId="1" type="noConversion"/>
  </si>
  <si>
    <t>초급</t>
  </si>
  <si>
    <t>초급</t>
    <phoneticPr fontId="1" type="noConversion"/>
  </si>
  <si>
    <t>중급</t>
  </si>
  <si>
    <t>중급</t>
    <phoneticPr fontId="1" type="noConversion"/>
  </si>
  <si>
    <t>고급</t>
  </si>
  <si>
    <t>고급</t>
    <phoneticPr fontId="1" type="noConversion"/>
  </si>
  <si>
    <t>상급</t>
  </si>
  <si>
    <t>상급</t>
    <phoneticPr fontId="1" type="noConversion"/>
  </si>
  <si>
    <t>교정</t>
  </si>
  <si>
    <t>교정</t>
    <phoneticPr fontId="1" type="noConversion"/>
  </si>
  <si>
    <t>연수</t>
  </si>
  <si>
    <t>연수</t>
    <phoneticPr fontId="1" type="noConversion"/>
  </si>
  <si>
    <t>선수</t>
  </si>
  <si>
    <t>선수</t>
    <phoneticPr fontId="1" type="noConversion"/>
  </si>
  <si>
    <t>강습반</t>
    <phoneticPr fontId="1" type="noConversion"/>
  </si>
  <si>
    <t>김현민</t>
    <phoneticPr fontId="1" type="noConversion"/>
  </si>
  <si>
    <t>누계</t>
    <phoneticPr fontId="1" type="noConversion"/>
  </si>
  <si>
    <t>에어로빅</t>
    <phoneticPr fontId="1" type="noConversion"/>
  </si>
  <si>
    <t>월 수 금 [수영, 아쿠아, 요가(월수금), 에어로빅(월수금토)]</t>
    <phoneticPr fontId="1" type="noConversion"/>
  </si>
  <si>
    <t>화 목 토 [수영, 아쿠아, 요가]</t>
    <phoneticPr fontId="1" type="noConversion"/>
  </si>
  <si>
    <t>화 목 [수영, 아쿠아, 요가]</t>
    <phoneticPr fontId="1" type="noConversion"/>
  </si>
  <si>
    <t>강습레인</t>
    <phoneticPr fontId="1" type="noConversion"/>
  </si>
  <si>
    <t>6레인</t>
  </si>
  <si>
    <t>5레인</t>
  </si>
  <si>
    <t>5레인</t>
    <phoneticPr fontId="1" type="noConversion"/>
  </si>
  <si>
    <t>4레인</t>
  </si>
  <si>
    <t>4레인</t>
    <phoneticPr fontId="1" type="noConversion"/>
  </si>
  <si>
    <t>3레인</t>
  </si>
  <si>
    <t>3레인</t>
    <phoneticPr fontId="1" type="noConversion"/>
  </si>
  <si>
    <t>2레인</t>
  </si>
  <si>
    <t>2레인</t>
    <phoneticPr fontId="1" type="noConversion"/>
  </si>
  <si>
    <t>1레인</t>
  </si>
  <si>
    <t>1레인</t>
    <phoneticPr fontId="1" type="noConversion"/>
  </si>
  <si>
    <t>유아풀</t>
  </si>
  <si>
    <t>웜풀</t>
  </si>
  <si>
    <t>1,2레인</t>
  </si>
  <si>
    <t>1,2레인</t>
    <phoneticPr fontId="1" type="noConversion"/>
  </si>
  <si>
    <t>0레인</t>
  </si>
  <si>
    <t>0레인</t>
    <phoneticPr fontId="1" type="noConversion"/>
  </si>
  <si>
    <t>어린이</t>
  </si>
  <si>
    <t>어린이</t>
    <phoneticPr fontId="1" type="noConversion"/>
  </si>
  <si>
    <t>지정희</t>
    <phoneticPr fontId="1" type="noConversion"/>
  </si>
  <si>
    <t>이영숙</t>
    <phoneticPr fontId="1" type="noConversion"/>
  </si>
  <si>
    <t>2층</t>
  </si>
  <si>
    <t>선수A</t>
  </si>
  <si>
    <t>선수A</t>
    <phoneticPr fontId="1" type="noConversion"/>
  </si>
  <si>
    <t>선수B</t>
    <phoneticPr fontId="1" type="noConversion"/>
  </si>
  <si>
    <t>연수A</t>
  </si>
  <si>
    <t>연수A</t>
    <phoneticPr fontId="1" type="noConversion"/>
  </si>
  <si>
    <t>연수B</t>
  </si>
  <si>
    <t>연수B</t>
    <phoneticPr fontId="1" type="noConversion"/>
  </si>
  <si>
    <t>교정A</t>
  </si>
  <si>
    <t>교정A</t>
    <phoneticPr fontId="1" type="noConversion"/>
  </si>
  <si>
    <t>교정B</t>
  </si>
  <si>
    <t>교정B</t>
    <phoneticPr fontId="1" type="noConversion"/>
  </si>
  <si>
    <t>마스터</t>
  </si>
  <si>
    <t>마스터</t>
    <phoneticPr fontId="1" type="noConversion"/>
  </si>
  <si>
    <t>유아풀</t>
    <phoneticPr fontId="1" type="noConversion"/>
  </si>
  <si>
    <t>3,4레인</t>
  </si>
  <si>
    <t>3,4레인</t>
    <phoneticPr fontId="1" type="noConversion"/>
  </si>
  <si>
    <t>웜풀</t>
    <phoneticPr fontId="1" type="noConversion"/>
  </si>
  <si>
    <t>2층</t>
    <phoneticPr fontId="1" type="noConversion"/>
  </si>
  <si>
    <t>안전A</t>
    <phoneticPr fontId="1" type="noConversion"/>
  </si>
  <si>
    <t>안전B</t>
    <phoneticPr fontId="1" type="noConversion"/>
  </si>
  <si>
    <t>안전A</t>
  </si>
  <si>
    <t>안전B</t>
  </si>
  <si>
    <t>19:00</t>
    <phoneticPr fontId="1" type="noConversion"/>
  </si>
  <si>
    <t>20:00</t>
    <phoneticPr fontId="1" type="noConversion"/>
  </si>
  <si>
    <t>20:30</t>
    <phoneticPr fontId="1" type="noConversion"/>
  </si>
  <si>
    <t>김영욱</t>
    <phoneticPr fontId="1" type="noConversion"/>
  </si>
  <si>
    <t>박재우</t>
    <phoneticPr fontId="1" type="noConversion"/>
  </si>
  <si>
    <t>이영주</t>
    <phoneticPr fontId="1" type="noConversion"/>
  </si>
  <si>
    <t>김재홍</t>
    <phoneticPr fontId="1" type="noConversion"/>
  </si>
  <si>
    <t>6레인</t>
    <phoneticPr fontId="1" type="noConversion"/>
  </si>
  <si>
    <t>0,1레인</t>
  </si>
  <si>
    <t>0,1레인</t>
    <phoneticPr fontId="1" type="noConversion"/>
  </si>
  <si>
    <t>생존수영</t>
    <phoneticPr fontId="1" type="noConversion"/>
  </si>
  <si>
    <t>4,5레인</t>
    <phoneticPr fontId="1" type="noConversion"/>
  </si>
  <si>
    <t>정재훈</t>
    <phoneticPr fontId="1" type="noConversion"/>
  </si>
  <si>
    <t>황정원</t>
    <phoneticPr fontId="1" type="noConversion"/>
  </si>
  <si>
    <t>김재훈</t>
    <phoneticPr fontId="1" type="noConversion"/>
  </si>
  <si>
    <t>최진영</t>
    <phoneticPr fontId="1" type="noConversion"/>
  </si>
  <si>
    <t>강경조</t>
    <phoneticPr fontId="1" type="noConversion"/>
  </si>
  <si>
    <t>김문주</t>
    <phoneticPr fontId="1" type="noConversion"/>
  </si>
  <si>
    <t>윤주선</t>
    <phoneticPr fontId="1" type="noConversion"/>
  </si>
  <si>
    <t>김경학</t>
    <phoneticPr fontId="1" type="noConversion"/>
  </si>
  <si>
    <t>손경락</t>
    <phoneticPr fontId="1" type="noConversion"/>
  </si>
  <si>
    <t>이경희</t>
    <phoneticPr fontId="1" type="noConversion"/>
  </si>
  <si>
    <t>도형석</t>
    <phoneticPr fontId="1" type="noConversion"/>
  </si>
  <si>
    <r>
      <t xml:space="preserve">요가
</t>
    </r>
    <r>
      <rPr>
        <sz val="5"/>
        <color theme="1"/>
        <rFont val="맑은 고딕"/>
        <family val="3"/>
        <charset val="129"/>
        <scheme val="minor"/>
      </rPr>
      <t>에어로빅</t>
    </r>
    <phoneticPr fontId="1" type="noConversion"/>
  </si>
  <si>
    <t>김미정</t>
    <phoneticPr fontId="1" type="noConversion"/>
  </si>
  <si>
    <t>수영</t>
    <phoneticPr fontId="1" type="noConversion"/>
  </si>
  <si>
    <t>아쿠아로빅</t>
    <phoneticPr fontId="1" type="noConversion"/>
  </si>
  <si>
    <t>요가</t>
    <phoneticPr fontId="1" type="noConversion"/>
  </si>
  <si>
    <t>에어로빅</t>
    <phoneticPr fontId="1" type="noConversion"/>
  </si>
  <si>
    <t>월수금</t>
    <phoneticPr fontId="1" type="noConversion"/>
  </si>
  <si>
    <t>화목토</t>
    <phoneticPr fontId="1" type="noConversion"/>
  </si>
  <si>
    <t>화목</t>
    <phoneticPr fontId="1" type="noConversion"/>
  </si>
  <si>
    <t>총 계</t>
    <phoneticPr fontId="1" type="noConversion"/>
  </si>
  <si>
    <t>-</t>
    <phoneticPr fontId="1" type="noConversion"/>
  </si>
  <si>
    <t>김미경</t>
    <phoneticPr fontId="1" type="noConversion"/>
  </si>
  <si>
    <t>김병우</t>
    <phoneticPr fontId="1" type="noConversion"/>
  </si>
  <si>
    <t>박찬웅</t>
    <phoneticPr fontId="1" type="noConversion"/>
  </si>
  <si>
    <t>이두용</t>
    <phoneticPr fontId="1" type="noConversion"/>
  </si>
  <si>
    <t>연수A</t>
    <phoneticPr fontId="1" type="noConversion"/>
  </si>
  <si>
    <t>연수B</t>
    <phoneticPr fontId="1" type="noConversion"/>
  </si>
  <si>
    <t>3레인</t>
    <phoneticPr fontId="1" type="noConversion"/>
  </si>
  <si>
    <t>4레인</t>
    <phoneticPr fontId="1" type="noConversion"/>
  </si>
  <si>
    <t>5레인</t>
    <phoneticPr fontId="1" type="noConversion"/>
  </si>
  <si>
    <t>연수A</t>
    <phoneticPr fontId="1" type="noConversion"/>
  </si>
  <si>
    <t>선수B</t>
    <phoneticPr fontId="1" type="noConversion"/>
  </si>
  <si>
    <t>교정B</t>
    <phoneticPr fontId="1" type="noConversion"/>
  </si>
  <si>
    <t>선수</t>
    <phoneticPr fontId="1" type="noConversion"/>
  </si>
  <si>
    <t>1레인</t>
    <phoneticPr fontId="1" type="noConversion"/>
  </si>
  <si>
    <t>4레인</t>
    <phoneticPr fontId="1" type="noConversion"/>
  </si>
  <si>
    <t>6레인</t>
    <phoneticPr fontId="1" type="noConversion"/>
  </si>
  <si>
    <t>교정A</t>
    <phoneticPr fontId="1" type="noConversion"/>
  </si>
  <si>
    <t>연수</t>
    <phoneticPr fontId="1" type="noConversion"/>
  </si>
  <si>
    <t>안전A</t>
    <phoneticPr fontId="1" type="noConversion"/>
  </si>
  <si>
    <t>웜풀</t>
    <phoneticPr fontId="1" type="noConversion"/>
  </si>
  <si>
    <t>2레인</t>
    <phoneticPr fontId="1" type="noConversion"/>
  </si>
  <si>
    <t>마스터</t>
    <phoneticPr fontId="1" type="noConversion"/>
  </si>
  <si>
    <t>1,2레인</t>
    <phoneticPr fontId="1" type="noConversion"/>
  </si>
  <si>
    <t>4레인</t>
    <phoneticPr fontId="1" type="noConversion"/>
  </si>
  <si>
    <t>어린이</t>
    <phoneticPr fontId="1" type="noConversion"/>
  </si>
  <si>
    <t>상급</t>
    <phoneticPr fontId="1" type="noConversion"/>
  </si>
  <si>
    <t>0,1레인</t>
    <phoneticPr fontId="1" type="noConversion"/>
  </si>
  <si>
    <t>연수</t>
    <phoneticPr fontId="1" type="noConversion"/>
  </si>
  <si>
    <t>2018년 7월 강습실적</t>
    <phoneticPr fontId="1" type="noConversion"/>
  </si>
  <si>
    <t>2018년 7월 강습계획</t>
    <phoneticPr fontId="1" type="noConversion"/>
  </si>
  <si>
    <t>백정훈</t>
    <phoneticPr fontId="1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</si>
</sst>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sz val="16"/>
      <color theme="1"/>
      <name val="HY헤드라인M"/>
      <family val="1"/>
      <charset val="129"/>
    </font>
    <font>
      <sz val="5"/>
      <color theme="1"/>
      <name val="맑은 고딕"/>
      <family val="3"/>
      <charset val="129"/>
      <scheme val="minor"/>
    </font>
    <font>
      <sz val="18"/>
      <color theme="1"/>
      <name val="HY헤드라인M"/>
      <family val="1"/>
      <charset val="129"/>
    </font>
    <font>
      <sz val="7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sz val="8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b/>
      <sz val="8"/>
      <color theme="1"/>
      <name val="굴림체"/>
      <family val="3"/>
      <charset val="129"/>
    </font>
    <font>
      <b/>
      <sz val="11"/>
      <color theme="1"/>
      <name val="굴림체"/>
      <family val="3"/>
      <charset val="129"/>
    </font>
    <font>
      <b/>
      <sz val="10"/>
      <color theme="1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double">
        <color indexed="64"/>
      </bottom>
      <diagonal style="thin">
        <color indexed="64"/>
      </diagonal>
    </border>
    <border diagonalDown="1">
      <left/>
      <right style="double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3" fillId="0" borderId="0" xfId="0" applyFont="1" applyAlignment="1">
      <alignment horizontal="center" vertical="center" shrinkToFit="1"/>
    </xf>
    <xf numFmtId="49" fontId="3" fillId="0" borderId="0" xfId="0" applyNumberFormat="1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49" fontId="3" fillId="0" borderId="2" xfId="0" applyNumberFormat="1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49" fontId="3" fillId="0" borderId="0" xfId="0" applyNumberFormat="1" applyFont="1" applyBorder="1" applyAlignment="1">
      <alignment horizontal="center" vertical="center" shrinkToFit="1"/>
    </xf>
    <xf numFmtId="49" fontId="3" fillId="0" borderId="13" xfId="0" applyNumberFormat="1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wrapText="1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wrapText="1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49" fontId="3" fillId="0" borderId="19" xfId="0" applyNumberFormat="1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49" fontId="3" fillId="0" borderId="28" xfId="0" applyNumberFormat="1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3" borderId="14" xfId="0" applyFont="1" applyFill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4" borderId="14" xfId="0" applyFont="1" applyFill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4" borderId="30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49" fontId="3" fillId="0" borderId="11" xfId="0" applyNumberFormat="1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3" fillId="5" borderId="0" xfId="0" applyFont="1" applyFill="1" applyBorder="1" applyAlignment="1">
      <alignment horizontal="center" vertical="center" shrinkToFit="1"/>
    </xf>
    <xf numFmtId="0" fontId="13" fillId="0" borderId="44" xfId="0" applyFont="1" applyBorder="1" applyAlignment="1">
      <alignment horizontal="center" vertical="center" shrinkToFit="1"/>
    </xf>
    <xf numFmtId="0" fontId="13" fillId="0" borderId="46" xfId="0" applyFont="1" applyBorder="1" applyAlignment="1">
      <alignment horizontal="center" vertical="center" shrinkToFit="1"/>
    </xf>
    <xf numFmtId="0" fontId="13" fillId="0" borderId="50" xfId="0" applyFont="1" applyBorder="1" applyAlignment="1">
      <alignment horizontal="center" vertical="center" shrinkToFit="1"/>
    </xf>
    <xf numFmtId="0" fontId="13" fillId="0" borderId="55" xfId="0" applyFont="1" applyBorder="1" applyAlignment="1">
      <alignment horizontal="center" vertical="center" shrinkToFit="1"/>
    </xf>
    <xf numFmtId="0" fontId="9" fillId="0" borderId="53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1" fillId="0" borderId="33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1" fillId="0" borderId="60" xfId="0" applyFont="1" applyBorder="1" applyAlignment="1">
      <alignment horizontal="center" vertical="center" shrinkToFit="1"/>
    </xf>
    <xf numFmtId="0" fontId="12" fillId="0" borderId="56" xfId="0" applyFont="1" applyBorder="1" applyAlignment="1">
      <alignment horizontal="center" vertical="center" shrinkToFit="1"/>
    </xf>
    <xf numFmtId="0" fontId="11" fillId="0" borderId="61" xfId="0" applyFont="1" applyBorder="1" applyAlignment="1">
      <alignment horizontal="center" vertical="center" shrinkToFit="1"/>
    </xf>
    <xf numFmtId="0" fontId="12" fillId="0" borderId="62" xfId="0" applyFont="1" applyBorder="1" applyAlignment="1">
      <alignment horizontal="center" vertical="center" shrinkToFit="1"/>
    </xf>
    <xf numFmtId="0" fontId="9" fillId="0" borderId="63" xfId="0" applyFont="1" applyBorder="1" applyAlignment="1">
      <alignment horizontal="center" vertical="center" shrinkToFit="1"/>
    </xf>
    <xf numFmtId="0" fontId="10" fillId="0" borderId="64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34" xfId="0" applyFont="1" applyBorder="1" applyAlignment="1">
      <alignment horizontal="center" vertical="center" shrinkToFit="1"/>
    </xf>
    <xf numFmtId="0" fontId="13" fillId="0" borderId="56" xfId="0" applyFont="1" applyBorder="1" applyAlignment="1">
      <alignment horizontal="center" vertical="center" shrinkToFit="1"/>
    </xf>
    <xf numFmtId="0" fontId="13" fillId="0" borderId="57" xfId="0" applyFont="1" applyBorder="1" applyAlignment="1">
      <alignment horizontal="center" vertical="center" shrinkToFit="1"/>
    </xf>
    <xf numFmtId="0" fontId="13" fillId="0" borderId="58" xfId="0" applyFont="1" applyBorder="1" applyAlignment="1">
      <alignment horizontal="center" vertical="center" shrinkToFit="1"/>
    </xf>
    <xf numFmtId="0" fontId="13" fillId="0" borderId="59" xfId="0" applyFont="1" applyBorder="1" applyAlignment="1">
      <alignment horizontal="center" vertical="center" shrinkToFit="1"/>
    </xf>
    <xf numFmtId="0" fontId="13" fillId="0" borderId="31" xfId="0" applyFont="1" applyBorder="1" applyAlignment="1">
      <alignment horizontal="center" vertical="center" shrinkToFit="1"/>
    </xf>
    <xf numFmtId="0" fontId="13" fillId="0" borderId="32" xfId="0" applyFont="1" applyBorder="1" applyAlignment="1">
      <alignment horizontal="center" vertical="center" shrinkToFit="1"/>
    </xf>
    <xf numFmtId="0" fontId="13" fillId="0" borderId="49" xfId="0" applyFont="1" applyBorder="1" applyAlignment="1">
      <alignment horizontal="center" vertical="center" shrinkToFit="1"/>
    </xf>
    <xf numFmtId="0" fontId="13" fillId="0" borderId="48" xfId="0" applyFont="1" applyBorder="1" applyAlignment="1">
      <alignment horizontal="center" vertical="center" shrinkToFit="1"/>
    </xf>
    <xf numFmtId="0" fontId="13" fillId="0" borderId="39" xfId="0" applyFont="1" applyBorder="1" applyAlignment="1">
      <alignment horizontal="center" vertical="center" shrinkToFit="1"/>
    </xf>
    <xf numFmtId="0" fontId="13" fillId="0" borderId="40" xfId="0" applyFont="1" applyBorder="1" applyAlignment="1">
      <alignment horizontal="center" vertical="center" shrinkToFit="1"/>
    </xf>
    <xf numFmtId="0" fontId="13" fillId="0" borderId="45" xfId="0" applyFont="1" applyBorder="1" applyAlignment="1">
      <alignment horizontal="center" vertical="center" shrinkToFit="1"/>
    </xf>
    <xf numFmtId="0" fontId="13" fillId="0" borderId="47" xfId="0" applyFont="1" applyBorder="1" applyAlignment="1">
      <alignment horizontal="center" vertical="center" shrinkToFit="1"/>
    </xf>
    <xf numFmtId="0" fontId="13" fillId="0" borderId="54" xfId="0" applyFont="1" applyBorder="1" applyAlignment="1">
      <alignment horizontal="center" vertical="center" shrinkToFit="1"/>
    </xf>
    <xf numFmtId="0" fontId="13" fillId="0" borderId="43" xfId="0" applyFont="1" applyBorder="1" applyAlignment="1">
      <alignment horizontal="center" vertical="center" shrinkToFit="1"/>
    </xf>
    <xf numFmtId="0" fontId="13" fillId="0" borderId="42" xfId="0" applyFont="1" applyBorder="1" applyAlignment="1">
      <alignment horizontal="center" vertical="center" shrinkToFit="1"/>
    </xf>
    <xf numFmtId="0" fontId="11" fillId="0" borderId="52" xfId="0" applyFont="1" applyBorder="1" applyAlignment="1">
      <alignment horizontal="center" vertical="center" shrinkToFit="1"/>
    </xf>
    <xf numFmtId="0" fontId="12" fillId="0" borderId="37" xfId="0" applyFont="1" applyBorder="1" applyAlignment="1">
      <alignment horizontal="center" vertical="center" shrinkToFit="1"/>
    </xf>
    <xf numFmtId="0" fontId="11" fillId="0" borderId="37" xfId="0" applyFont="1" applyBorder="1" applyAlignment="1">
      <alignment horizontal="center" vertical="center" shrinkToFit="1"/>
    </xf>
    <xf numFmtId="0" fontId="11" fillId="0" borderId="51" xfId="0" applyFont="1" applyBorder="1" applyAlignment="1">
      <alignment horizontal="center" vertical="center" shrinkToFit="1"/>
    </xf>
    <xf numFmtId="0" fontId="12" fillId="0" borderId="38" xfId="0" applyFont="1" applyBorder="1" applyAlignment="1">
      <alignment horizontal="center" vertical="center" shrinkToFit="1"/>
    </xf>
    <xf numFmtId="0" fontId="13" fillId="0" borderId="41" xfId="0" applyFont="1" applyBorder="1" applyAlignment="1">
      <alignment horizontal="center" vertical="center" shrinkToFit="1"/>
    </xf>
    <xf numFmtId="0" fontId="13" fillId="0" borderId="19" xfId="0" applyFont="1" applyBorder="1" applyAlignment="1">
      <alignment horizontal="center" vertical="center" shrinkToFit="1"/>
    </xf>
    <xf numFmtId="0" fontId="13" fillId="0" borderId="36" xfId="0" applyFont="1" applyBorder="1" applyAlignment="1">
      <alignment horizontal="center" vertical="center" shrinkToFit="1"/>
    </xf>
    <xf numFmtId="49" fontId="3" fillId="0" borderId="11" xfId="0" applyNumberFormat="1" applyFont="1" applyFill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49" fontId="3" fillId="0" borderId="15" xfId="0" applyNumberFormat="1" applyFont="1" applyBorder="1" applyAlignment="1">
      <alignment horizontal="center" vertical="center" shrinkToFit="1"/>
    </xf>
    <xf numFmtId="49" fontId="3" fillId="0" borderId="11" xfId="0" applyNumberFormat="1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2" fillId="3" borderId="9" xfId="0" applyFont="1" applyFill="1" applyBorder="1" applyAlignment="1">
      <alignment horizontal="center" vertical="center" shrinkToFit="1"/>
    </xf>
    <xf numFmtId="0" fontId="2" fillId="3" borderId="13" xfId="0" applyFont="1" applyFill="1" applyBorder="1" applyAlignment="1">
      <alignment horizontal="center" vertical="center" shrinkToFit="1"/>
    </xf>
    <xf numFmtId="0" fontId="2" fillId="3" borderId="6" xfId="0" applyFont="1" applyFill="1" applyBorder="1" applyAlignment="1">
      <alignment horizontal="center" vertical="center" shrinkToFit="1"/>
    </xf>
    <xf numFmtId="0" fontId="2" fillId="3" borderId="10" xfId="0" applyFont="1" applyFill="1" applyBorder="1" applyAlignment="1">
      <alignment horizontal="center" vertical="center" shrinkToFit="1"/>
    </xf>
    <xf numFmtId="49" fontId="3" fillId="0" borderId="18" xfId="0" applyNumberFormat="1" applyFont="1" applyBorder="1" applyAlignment="1">
      <alignment horizontal="center" vertical="center" shrinkToFit="1"/>
    </xf>
  </cellXfs>
  <cellStyles count="1">
    <cellStyle name="표준" xfId="0" builtinId="0"/>
  </cellStyles>
  <dxfs count="42"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E78"/>
  <sheetViews>
    <sheetView tabSelected="1" view="pageBreakPreview" zoomScale="120" zoomScaleNormal="120" zoomScaleSheetLayoutView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X1"/>
    </sheetView>
  </sheetViews>
  <sheetFormatPr defaultColWidth="4.625" defaultRowHeight="12.95" customHeight="1"/>
  <cols>
    <col min="1" max="1" width="3.125" style="1" customWidth="1"/>
    <col min="2" max="21" width="4" style="1" customWidth="1"/>
    <col min="22" max="22" width="4.125" style="1" customWidth="1"/>
    <col min="23" max="23" width="4" style="1" customWidth="1"/>
    <col min="24" max="24" width="2.625" style="36" customWidth="1"/>
    <col min="25" max="25" width="4.375" style="1" customWidth="1"/>
    <col min="26" max="26" width="4.625" style="1" customWidth="1"/>
    <col min="27" max="28" width="4.375" style="1" customWidth="1"/>
    <col min="29" max="29" width="6.625" style="1" hidden="1" customWidth="1"/>
    <col min="30" max="30" width="3.125" style="1" customWidth="1"/>
    <col min="31" max="31" width="6.25" style="1" hidden="1" customWidth="1"/>
    <col min="32" max="16384" width="4.625" style="1"/>
  </cols>
  <sheetData>
    <row r="1" spans="1:31" ht="19.5" customHeight="1">
      <c r="A1" s="92" t="s">
        <v>151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4"/>
      <c r="Z1" s="4"/>
      <c r="AA1" s="4"/>
      <c r="AB1" s="4"/>
    </row>
    <row r="2" spans="1:31" ht="6.75" customHeight="1"/>
    <row r="3" spans="1:31" ht="12.95" customHeight="1">
      <c r="A3" s="93" t="s">
        <v>0</v>
      </c>
      <c r="B3" s="95" t="s">
        <v>40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6"/>
      <c r="Y3" s="5"/>
      <c r="Z3" s="5"/>
      <c r="AA3" s="5"/>
      <c r="AB3" s="5"/>
    </row>
    <row r="4" spans="1:31" ht="12.95" customHeight="1">
      <c r="A4" s="94"/>
      <c r="B4" s="17" t="s">
        <v>91</v>
      </c>
      <c r="C4" s="17" t="s">
        <v>102</v>
      </c>
      <c r="D4" s="17" t="s">
        <v>92</v>
      </c>
      <c r="E4" s="17" t="s">
        <v>124</v>
      </c>
      <c r="F4" s="17" t="s">
        <v>2</v>
      </c>
      <c r="G4" s="17" t="s">
        <v>152</v>
      </c>
      <c r="H4" s="17" t="s">
        <v>4</v>
      </c>
      <c r="I4" s="17" t="s">
        <v>101</v>
      </c>
      <c r="J4" s="17" t="s">
        <v>123</v>
      </c>
      <c r="K4" s="17"/>
      <c r="L4" s="17" t="s">
        <v>3</v>
      </c>
      <c r="M4" s="17" t="s">
        <v>107</v>
      </c>
      <c r="N4" s="17" t="s">
        <v>94</v>
      </c>
      <c r="O4" s="17" t="s">
        <v>110</v>
      </c>
      <c r="P4" s="17" t="s">
        <v>93</v>
      </c>
      <c r="Q4" s="17" t="s">
        <v>108</v>
      </c>
      <c r="R4" s="17" t="s">
        <v>125</v>
      </c>
      <c r="S4" s="17" t="s">
        <v>100</v>
      </c>
      <c r="T4" s="17" t="s">
        <v>122</v>
      </c>
      <c r="U4" s="17" t="s">
        <v>109</v>
      </c>
      <c r="V4" s="17" t="s">
        <v>5</v>
      </c>
      <c r="W4" s="18" t="s">
        <v>21</v>
      </c>
      <c r="X4" s="37" t="s">
        <v>6</v>
      </c>
      <c r="Y4" s="6"/>
      <c r="Z4" s="6"/>
      <c r="AA4" s="6"/>
      <c r="AB4" s="6"/>
      <c r="AC4" s="3" t="s">
        <v>36</v>
      </c>
      <c r="AE4" s="3" t="s">
        <v>43</v>
      </c>
    </row>
    <row r="5" spans="1:31" ht="11.85" customHeight="1">
      <c r="A5" s="97" t="s">
        <v>1</v>
      </c>
      <c r="B5" s="29"/>
      <c r="C5" s="29" t="s">
        <v>75</v>
      </c>
      <c r="D5" s="29" t="s">
        <v>34</v>
      </c>
      <c r="E5" s="29" t="s">
        <v>22</v>
      </c>
      <c r="F5" s="29" t="s">
        <v>73</v>
      </c>
      <c r="G5" s="29" t="s">
        <v>126</v>
      </c>
      <c r="H5" s="29" t="s">
        <v>127</v>
      </c>
      <c r="I5" s="29"/>
      <c r="J5" s="29" t="s">
        <v>77</v>
      </c>
      <c r="K5" s="29"/>
      <c r="L5" s="26"/>
      <c r="M5" s="9"/>
      <c r="N5" s="9"/>
      <c r="O5" s="9"/>
      <c r="P5" s="9"/>
      <c r="Q5" s="9"/>
      <c r="R5" s="9"/>
      <c r="S5" s="9"/>
      <c r="T5" s="9"/>
      <c r="U5" s="9"/>
      <c r="V5" s="9"/>
      <c r="W5" s="9" t="s">
        <v>19</v>
      </c>
      <c r="X5" s="99">
        <f>COUNTA(B5:W5)</f>
        <v>8</v>
      </c>
      <c r="Y5" s="6"/>
      <c r="Z5" s="6"/>
      <c r="AA5" s="6"/>
      <c r="AB5" s="6"/>
      <c r="AC5" s="3" t="s">
        <v>35</v>
      </c>
      <c r="AE5" s="3" t="s">
        <v>95</v>
      </c>
    </row>
    <row r="6" spans="1:31" ht="11.85" customHeight="1">
      <c r="A6" s="98"/>
      <c r="B6" s="13"/>
      <c r="C6" s="13" t="s">
        <v>44</v>
      </c>
      <c r="D6" s="13" t="s">
        <v>96</v>
      </c>
      <c r="E6" s="13" t="s">
        <v>55</v>
      </c>
      <c r="F6" s="13" t="s">
        <v>45</v>
      </c>
      <c r="G6" s="13" t="s">
        <v>128</v>
      </c>
      <c r="H6" s="13" t="s">
        <v>129</v>
      </c>
      <c r="I6" s="13"/>
      <c r="J6" s="13" t="s">
        <v>51</v>
      </c>
      <c r="K6" s="13"/>
      <c r="L6" s="27"/>
      <c r="M6" s="13"/>
      <c r="N6" s="13"/>
      <c r="O6" s="13"/>
      <c r="P6" s="13"/>
      <c r="Q6" s="13"/>
      <c r="R6" s="13"/>
      <c r="S6" s="13"/>
      <c r="T6" s="13"/>
      <c r="U6" s="13"/>
      <c r="V6" s="13"/>
      <c r="W6" s="13" t="s">
        <v>65</v>
      </c>
      <c r="X6" s="91"/>
      <c r="Y6" s="6"/>
      <c r="Z6" s="6"/>
      <c r="AA6" s="6"/>
      <c r="AB6" s="6"/>
      <c r="AC6" s="3" t="s">
        <v>67</v>
      </c>
      <c r="AE6" s="3" t="s">
        <v>46</v>
      </c>
    </row>
    <row r="7" spans="1:31" ht="11.85" customHeight="1">
      <c r="A7" s="90" t="s">
        <v>7</v>
      </c>
      <c r="B7" s="12" t="s">
        <v>73</v>
      </c>
      <c r="C7" s="12"/>
      <c r="D7" s="12" t="s">
        <v>77</v>
      </c>
      <c r="E7" s="12" t="s">
        <v>131</v>
      </c>
      <c r="F7" s="12" t="s">
        <v>134</v>
      </c>
      <c r="G7" s="12" t="s">
        <v>127</v>
      </c>
      <c r="H7" s="12"/>
      <c r="I7" s="12" t="s">
        <v>133</v>
      </c>
      <c r="J7" s="25" t="s">
        <v>24</v>
      </c>
      <c r="K7" s="25"/>
      <c r="L7" s="28"/>
      <c r="M7" s="12"/>
      <c r="N7" s="12"/>
      <c r="O7" s="12"/>
      <c r="P7" s="12"/>
      <c r="Q7" s="12"/>
      <c r="R7" s="12"/>
      <c r="S7" s="12"/>
      <c r="T7" s="12"/>
      <c r="U7" s="12"/>
      <c r="V7" s="12" t="s">
        <v>103</v>
      </c>
      <c r="W7" s="12" t="s">
        <v>63</v>
      </c>
      <c r="X7" s="91">
        <f>COUNTA(B7:W7)</f>
        <v>9</v>
      </c>
      <c r="Y7" s="6"/>
      <c r="Z7" s="6"/>
      <c r="AA7" s="6"/>
      <c r="AB7" s="6"/>
      <c r="AC7" s="3" t="s">
        <v>68</v>
      </c>
      <c r="AE7" s="3" t="s">
        <v>48</v>
      </c>
    </row>
    <row r="8" spans="1:31" ht="11.85" customHeight="1">
      <c r="A8" s="90"/>
      <c r="B8" s="13" t="s">
        <v>45</v>
      </c>
      <c r="C8" s="13"/>
      <c r="D8" s="13" t="s">
        <v>51</v>
      </c>
      <c r="E8" s="21" t="s">
        <v>128</v>
      </c>
      <c r="F8" s="13" t="s">
        <v>135</v>
      </c>
      <c r="G8" s="13" t="s">
        <v>136</v>
      </c>
      <c r="H8" s="13"/>
      <c r="I8" s="13" t="s">
        <v>137</v>
      </c>
      <c r="J8" s="21" t="s">
        <v>59</v>
      </c>
      <c r="K8" s="21"/>
      <c r="L8" s="27"/>
      <c r="M8" s="13"/>
      <c r="N8" s="13"/>
      <c r="O8" s="13"/>
      <c r="P8" s="13"/>
      <c r="Q8" s="13"/>
      <c r="R8" s="13"/>
      <c r="S8" s="13"/>
      <c r="T8" s="13"/>
      <c r="U8" s="13"/>
      <c r="V8" s="13" t="s">
        <v>56</v>
      </c>
      <c r="W8" s="13" t="s">
        <v>83</v>
      </c>
      <c r="X8" s="91"/>
      <c r="Y8" s="6"/>
      <c r="Z8" s="6"/>
      <c r="AA8" s="6"/>
      <c r="AB8" s="6"/>
      <c r="AC8" s="3" t="s">
        <v>78</v>
      </c>
      <c r="AE8" s="3" t="s">
        <v>50</v>
      </c>
    </row>
    <row r="9" spans="1:31" ht="11.85" customHeight="1">
      <c r="A9" s="98" t="s">
        <v>8</v>
      </c>
      <c r="B9" s="12" t="s">
        <v>75</v>
      </c>
      <c r="C9" s="12" t="s">
        <v>77</v>
      </c>
      <c r="D9" s="12" t="s">
        <v>34</v>
      </c>
      <c r="E9" s="12" t="s">
        <v>138</v>
      </c>
      <c r="F9" s="12" t="s">
        <v>139</v>
      </c>
      <c r="G9" s="25"/>
      <c r="H9" s="12"/>
      <c r="I9" s="12" t="s">
        <v>28</v>
      </c>
      <c r="J9" s="12"/>
      <c r="K9" s="12"/>
      <c r="L9" s="28"/>
      <c r="M9" s="12"/>
      <c r="N9" s="25"/>
      <c r="O9" s="25"/>
      <c r="P9" s="25"/>
      <c r="Q9" s="25"/>
      <c r="R9" s="12"/>
      <c r="S9" s="12"/>
      <c r="T9" s="12"/>
      <c r="U9" s="12"/>
      <c r="V9" s="12" t="s">
        <v>104</v>
      </c>
      <c r="W9" s="12" t="s">
        <v>19</v>
      </c>
      <c r="X9" s="91">
        <f t="shared" ref="X9" si="0">COUNTA(B9:W9)</f>
        <v>8</v>
      </c>
      <c r="Y9" s="6"/>
      <c r="Z9" s="6"/>
      <c r="AA9" s="6"/>
      <c r="AB9" s="6"/>
      <c r="AC9" s="3" t="s">
        <v>33</v>
      </c>
      <c r="AE9" s="3" t="s">
        <v>52</v>
      </c>
    </row>
    <row r="10" spans="1:31" ht="11.85" customHeight="1">
      <c r="A10" s="98"/>
      <c r="B10" s="13" t="s">
        <v>45</v>
      </c>
      <c r="C10" s="13" t="s">
        <v>51</v>
      </c>
      <c r="D10" s="13" t="s">
        <v>96</v>
      </c>
      <c r="E10" s="13" t="s">
        <v>47</v>
      </c>
      <c r="F10" s="13" t="s">
        <v>49</v>
      </c>
      <c r="G10" s="21"/>
      <c r="H10" s="13"/>
      <c r="I10" s="13" t="s">
        <v>44</v>
      </c>
      <c r="J10" s="13"/>
      <c r="K10" s="13"/>
      <c r="L10" s="27"/>
      <c r="M10" s="13"/>
      <c r="N10" s="21"/>
      <c r="O10" s="21"/>
      <c r="P10" s="21"/>
      <c r="Q10" s="21"/>
      <c r="R10" s="13"/>
      <c r="S10" s="13"/>
      <c r="T10" s="13"/>
      <c r="U10" s="13"/>
      <c r="V10" s="13" t="s">
        <v>56</v>
      </c>
      <c r="W10" s="13" t="s">
        <v>65</v>
      </c>
      <c r="X10" s="91"/>
      <c r="Y10" s="6"/>
      <c r="Z10" s="6"/>
      <c r="AA10" s="6"/>
      <c r="AB10" s="6"/>
      <c r="AC10" s="3" t="s">
        <v>70</v>
      </c>
      <c r="AE10" s="3" t="s">
        <v>54</v>
      </c>
    </row>
    <row r="11" spans="1:31" ht="11.85" customHeight="1">
      <c r="A11" s="98" t="s">
        <v>9</v>
      </c>
      <c r="B11" s="12" t="s">
        <v>73</v>
      </c>
      <c r="C11" s="12" t="s">
        <v>71</v>
      </c>
      <c r="D11" s="12" t="s">
        <v>69</v>
      </c>
      <c r="E11" s="12"/>
      <c r="F11" s="12"/>
      <c r="G11" s="25" t="s">
        <v>140</v>
      </c>
      <c r="H11" s="12" t="s">
        <v>133</v>
      </c>
      <c r="I11" s="12" t="s">
        <v>77</v>
      </c>
      <c r="J11" s="12"/>
      <c r="K11" s="12"/>
      <c r="L11" s="28" t="s">
        <v>34</v>
      </c>
      <c r="M11" s="12"/>
      <c r="N11" s="25"/>
      <c r="O11" s="25"/>
      <c r="P11" s="25"/>
      <c r="Q11" s="25"/>
      <c r="R11" s="12"/>
      <c r="S11" s="12"/>
      <c r="T11" s="12"/>
      <c r="U11" s="12"/>
      <c r="V11" s="12"/>
      <c r="W11" s="12" t="s">
        <v>39</v>
      </c>
      <c r="X11" s="91">
        <f t="shared" ref="X11" si="1">COUNTA(B11:W11)</f>
        <v>8</v>
      </c>
      <c r="Y11" s="6"/>
      <c r="Z11" s="6"/>
      <c r="AA11" s="6"/>
      <c r="AB11" s="6"/>
      <c r="AC11" s="3" t="s">
        <v>72</v>
      </c>
      <c r="AE11" s="3" t="s">
        <v>60</v>
      </c>
    </row>
    <row r="12" spans="1:31" ht="11.85" customHeight="1">
      <c r="A12" s="98"/>
      <c r="B12" s="13" t="s">
        <v>45</v>
      </c>
      <c r="C12" s="13" t="s">
        <v>47</v>
      </c>
      <c r="D12" s="13" t="s">
        <v>49</v>
      </c>
      <c r="E12" s="13"/>
      <c r="F12" s="13"/>
      <c r="G12" s="21" t="s">
        <v>141</v>
      </c>
      <c r="H12" s="13" t="s">
        <v>137</v>
      </c>
      <c r="I12" s="13" t="s">
        <v>51</v>
      </c>
      <c r="J12" s="13"/>
      <c r="K12" s="13"/>
      <c r="L12" s="27" t="s">
        <v>53</v>
      </c>
      <c r="M12" s="13"/>
      <c r="N12" s="21"/>
      <c r="O12" s="21"/>
      <c r="P12" s="21"/>
      <c r="Q12" s="21"/>
      <c r="R12" s="13"/>
      <c r="S12" s="13"/>
      <c r="T12" s="13"/>
      <c r="U12" s="13"/>
      <c r="V12" s="13"/>
      <c r="W12" s="13" t="s">
        <v>37</v>
      </c>
      <c r="X12" s="91"/>
      <c r="Y12" s="6"/>
      <c r="Z12" s="6"/>
      <c r="AA12" s="6"/>
      <c r="AB12" s="6"/>
      <c r="AC12" s="3" t="s">
        <v>31</v>
      </c>
      <c r="AE12" s="3" t="s">
        <v>79</v>
      </c>
    </row>
    <row r="13" spans="1:31" ht="11.85" customHeight="1">
      <c r="A13" s="98" t="s">
        <v>10</v>
      </c>
      <c r="B13" s="12" t="s">
        <v>32</v>
      </c>
      <c r="C13" s="12" t="s">
        <v>77</v>
      </c>
      <c r="D13" s="12"/>
      <c r="E13" s="12"/>
      <c r="F13" s="12"/>
      <c r="G13" s="12" t="s">
        <v>138</v>
      </c>
      <c r="H13" s="12" t="s">
        <v>132</v>
      </c>
      <c r="I13" s="12" t="s">
        <v>66</v>
      </c>
      <c r="J13" s="12"/>
      <c r="K13" s="12"/>
      <c r="L13" s="28"/>
      <c r="M13" s="12"/>
      <c r="N13" s="25" t="s">
        <v>75</v>
      </c>
      <c r="O13" s="25"/>
      <c r="P13" s="25"/>
      <c r="Q13" s="25"/>
      <c r="R13" s="12"/>
      <c r="S13" s="12"/>
      <c r="T13" s="12"/>
      <c r="U13" s="12"/>
      <c r="V13" s="12" t="s">
        <v>103</v>
      </c>
      <c r="W13" s="12" t="s">
        <v>64</v>
      </c>
      <c r="X13" s="91">
        <f t="shared" ref="X13" si="2">COUNTA(B13:W13)</f>
        <v>8</v>
      </c>
      <c r="Y13" s="6"/>
      <c r="Z13" s="6"/>
      <c r="AA13" s="6"/>
      <c r="AB13" s="6"/>
      <c r="AC13" s="3" t="s">
        <v>74</v>
      </c>
      <c r="AE13" s="3" t="s">
        <v>82</v>
      </c>
    </row>
    <row r="14" spans="1:31" ht="11.85" customHeight="1">
      <c r="A14" s="98"/>
      <c r="B14" s="13" t="s">
        <v>47</v>
      </c>
      <c r="C14" s="13" t="s">
        <v>49</v>
      </c>
      <c r="D14" s="13"/>
      <c r="E14" s="13"/>
      <c r="F14" s="13"/>
      <c r="G14" s="13" t="s">
        <v>130</v>
      </c>
      <c r="H14" s="13" t="s">
        <v>142</v>
      </c>
      <c r="I14" s="13" t="s">
        <v>53</v>
      </c>
      <c r="J14" s="13"/>
      <c r="K14" s="13"/>
      <c r="L14" s="27"/>
      <c r="M14" s="9"/>
      <c r="N14" s="22" t="s">
        <v>44</v>
      </c>
      <c r="O14" s="22"/>
      <c r="P14" s="22"/>
      <c r="Q14" s="22"/>
      <c r="R14" s="9"/>
      <c r="S14" s="9"/>
      <c r="T14" s="9"/>
      <c r="U14" s="9"/>
      <c r="V14" s="13" t="s">
        <v>56</v>
      </c>
      <c r="W14" s="13" t="s">
        <v>65</v>
      </c>
      <c r="X14" s="91"/>
      <c r="Y14" s="6"/>
      <c r="Z14" s="6"/>
      <c r="AA14" s="6"/>
      <c r="AB14" s="6"/>
      <c r="AC14" s="3" t="s">
        <v>76</v>
      </c>
      <c r="AE14" s="3" t="s">
        <v>97</v>
      </c>
    </row>
    <row r="15" spans="1:31" ht="11.85" customHeight="1">
      <c r="A15" s="98" t="s">
        <v>11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30"/>
      <c r="M15" s="12"/>
      <c r="N15" s="25"/>
      <c r="O15" s="25"/>
      <c r="P15" s="25"/>
      <c r="Q15" s="25"/>
      <c r="R15" s="12"/>
      <c r="S15" s="12"/>
      <c r="T15" s="12"/>
      <c r="U15" s="12"/>
      <c r="V15" s="12" t="s">
        <v>105</v>
      </c>
      <c r="W15" s="12"/>
      <c r="X15" s="91">
        <f t="shared" ref="X15" si="3">COUNTA(B15:W15)</f>
        <v>1</v>
      </c>
      <c r="Y15" s="6"/>
      <c r="Z15" s="6"/>
      <c r="AA15" s="6"/>
      <c r="AB15" s="6"/>
      <c r="AC15" s="3" t="s">
        <v>84</v>
      </c>
      <c r="AE15" s="3" t="s">
        <v>58</v>
      </c>
    </row>
    <row r="16" spans="1:31" ht="11.85" customHeight="1">
      <c r="A16" s="98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31"/>
      <c r="M16" s="13"/>
      <c r="N16" s="21"/>
      <c r="O16" s="21"/>
      <c r="P16" s="21"/>
      <c r="Q16" s="21"/>
      <c r="R16" s="13"/>
      <c r="S16" s="13"/>
      <c r="T16" s="13"/>
      <c r="U16" s="13"/>
      <c r="V16" s="13" t="s">
        <v>56</v>
      </c>
      <c r="W16" s="13"/>
      <c r="X16" s="91"/>
      <c r="Y16" s="6"/>
      <c r="Z16" s="6"/>
      <c r="AA16" s="6"/>
      <c r="AB16" s="6"/>
      <c r="AC16" s="3" t="s">
        <v>85</v>
      </c>
      <c r="AE16" s="3" t="s">
        <v>81</v>
      </c>
    </row>
    <row r="17" spans="1:31" ht="11.85" customHeight="1">
      <c r="A17" s="98" t="s">
        <v>12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30"/>
      <c r="M17" s="12"/>
      <c r="N17" s="12"/>
      <c r="O17" s="12"/>
      <c r="P17" s="12"/>
      <c r="Q17" s="12"/>
      <c r="R17" s="12"/>
      <c r="S17" s="12"/>
      <c r="T17" s="12"/>
      <c r="U17" s="12"/>
      <c r="V17" s="12" t="s">
        <v>106</v>
      </c>
      <c r="W17" s="12"/>
      <c r="X17" s="91">
        <f t="shared" ref="X17" si="4">COUNTA(B17:W17)</f>
        <v>1</v>
      </c>
      <c r="Y17" s="6"/>
      <c r="Z17" s="6"/>
      <c r="AA17" s="6"/>
      <c r="AB17" s="6"/>
      <c r="AC17" s="3" t="s">
        <v>29</v>
      </c>
      <c r="AE17" s="3" t="s">
        <v>99</v>
      </c>
    </row>
    <row r="18" spans="1:31" ht="11.85" customHeight="1">
      <c r="A18" s="98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31"/>
      <c r="M18" s="13"/>
      <c r="N18" s="13"/>
      <c r="O18" s="13"/>
      <c r="P18" s="13"/>
      <c r="Q18" s="13"/>
      <c r="R18" s="13"/>
      <c r="S18" s="13"/>
      <c r="T18" s="13"/>
      <c r="U18" s="13"/>
      <c r="V18" s="13" t="s">
        <v>56</v>
      </c>
      <c r="W18" s="13"/>
      <c r="X18" s="91"/>
      <c r="Y18" s="6"/>
      <c r="Z18" s="6"/>
      <c r="AA18" s="6"/>
      <c r="AB18" s="6"/>
      <c r="AC18" s="3" t="s">
        <v>27</v>
      </c>
      <c r="AE18" s="3" t="s">
        <v>23</v>
      </c>
    </row>
    <row r="19" spans="1:31" ht="11.85" customHeight="1">
      <c r="A19" s="98" t="s">
        <v>13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30"/>
      <c r="M19" s="12" t="s">
        <v>26</v>
      </c>
      <c r="N19" s="12"/>
      <c r="O19" s="12" t="s">
        <v>30</v>
      </c>
      <c r="P19" s="12" t="s">
        <v>134</v>
      </c>
      <c r="Q19" s="12" t="s">
        <v>139</v>
      </c>
      <c r="R19" s="12" t="s">
        <v>143</v>
      </c>
      <c r="S19" s="12" t="s">
        <v>87</v>
      </c>
      <c r="T19" s="12"/>
      <c r="U19" s="12"/>
      <c r="V19" s="12" t="s">
        <v>104</v>
      </c>
      <c r="W19" s="12"/>
      <c r="X19" s="91">
        <f t="shared" ref="X19" si="5">COUNTA(B19:W19)</f>
        <v>7</v>
      </c>
      <c r="Y19" s="6"/>
      <c r="Z19" s="6"/>
      <c r="AA19" s="6"/>
      <c r="AB19" s="6"/>
      <c r="AC19" s="3" t="s">
        <v>25</v>
      </c>
      <c r="AE19" s="3" t="s">
        <v>27</v>
      </c>
    </row>
    <row r="20" spans="1:31" ht="11.85" customHeight="1">
      <c r="A20" s="98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31"/>
      <c r="M20" s="13" t="s">
        <v>59</v>
      </c>
      <c r="N20" s="13"/>
      <c r="O20" s="13" t="s">
        <v>45</v>
      </c>
      <c r="P20" s="13" t="s">
        <v>144</v>
      </c>
      <c r="Q20" s="13" t="s">
        <v>145</v>
      </c>
      <c r="R20" s="13" t="s">
        <v>128</v>
      </c>
      <c r="S20" s="13" t="s">
        <v>44</v>
      </c>
      <c r="T20" s="13"/>
      <c r="U20" s="13"/>
      <c r="V20" s="13" t="s">
        <v>56</v>
      </c>
      <c r="W20" s="13"/>
      <c r="X20" s="91"/>
      <c r="Y20" s="6"/>
      <c r="Z20" s="6"/>
      <c r="AA20" s="6"/>
      <c r="AB20" s="6"/>
      <c r="AC20" s="3" t="s">
        <v>23</v>
      </c>
      <c r="AE20" s="3" t="s">
        <v>25</v>
      </c>
    </row>
    <row r="21" spans="1:31" ht="11.85" customHeight="1">
      <c r="A21" s="98" t="s">
        <v>14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32"/>
      <c r="M21" s="12"/>
      <c r="N21" s="12" t="s">
        <v>32</v>
      </c>
      <c r="O21" s="12" t="s">
        <v>34</v>
      </c>
      <c r="P21" s="12" t="s">
        <v>77</v>
      </c>
      <c r="Q21" s="12" t="s">
        <v>28</v>
      </c>
      <c r="R21" s="12" t="s">
        <v>24</v>
      </c>
      <c r="S21" s="12" t="s">
        <v>26</v>
      </c>
      <c r="T21" s="12"/>
      <c r="U21" s="12"/>
      <c r="V21" s="12" t="s">
        <v>105</v>
      </c>
      <c r="W21" s="12"/>
      <c r="X21" s="91">
        <f t="shared" ref="X21" si="6">COUNTA(B21:W21)</f>
        <v>7</v>
      </c>
      <c r="Y21" s="6"/>
      <c r="Z21" s="6"/>
      <c r="AA21" s="6"/>
      <c r="AB21" s="6"/>
      <c r="AC21" s="3" t="s">
        <v>98</v>
      </c>
      <c r="AE21" s="3" t="s">
        <v>29</v>
      </c>
    </row>
    <row r="22" spans="1:31" ht="11.85" customHeight="1">
      <c r="A22" s="98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33"/>
      <c r="M22" s="13"/>
      <c r="N22" s="13" t="s">
        <v>49</v>
      </c>
      <c r="O22" s="13" t="s">
        <v>96</v>
      </c>
      <c r="P22" s="13" t="s">
        <v>51</v>
      </c>
      <c r="Q22" s="13" t="s">
        <v>47</v>
      </c>
      <c r="R22" s="13" t="s">
        <v>44</v>
      </c>
      <c r="S22" s="13" t="s">
        <v>45</v>
      </c>
      <c r="T22" s="13"/>
      <c r="U22" s="13"/>
      <c r="V22" s="13" t="s">
        <v>56</v>
      </c>
      <c r="W22" s="13"/>
      <c r="X22" s="91"/>
      <c r="Y22" s="6"/>
      <c r="Z22" s="6"/>
      <c r="AA22" s="6"/>
      <c r="AB22" s="6"/>
      <c r="AC22" s="3" t="s">
        <v>62</v>
      </c>
    </row>
    <row r="23" spans="1:31" ht="11.85" customHeight="1">
      <c r="A23" s="98" t="s">
        <v>15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32"/>
      <c r="M23" s="12"/>
      <c r="N23" s="12"/>
      <c r="O23" s="12"/>
      <c r="P23" s="12"/>
      <c r="Q23" s="12"/>
      <c r="R23" s="12"/>
      <c r="S23" s="12"/>
      <c r="T23" s="12"/>
      <c r="U23" s="12"/>
      <c r="V23" s="12" t="s">
        <v>106</v>
      </c>
      <c r="W23" s="12"/>
      <c r="X23" s="91">
        <f t="shared" ref="X23" si="7">COUNTA(B23:W23)</f>
        <v>1</v>
      </c>
      <c r="Y23" s="6"/>
      <c r="Z23" s="6"/>
      <c r="AA23" s="6"/>
      <c r="AB23" s="6"/>
    </row>
    <row r="24" spans="1:31" ht="11.85" customHeight="1">
      <c r="A24" s="98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33"/>
      <c r="M24" s="13"/>
      <c r="N24" s="13"/>
      <c r="O24" s="13"/>
      <c r="P24" s="13"/>
      <c r="Q24" s="13"/>
      <c r="R24" s="13"/>
      <c r="S24" s="13"/>
      <c r="T24" s="13"/>
      <c r="U24" s="13"/>
      <c r="V24" s="13" t="s">
        <v>56</v>
      </c>
      <c r="W24" s="13"/>
      <c r="X24" s="91"/>
      <c r="Y24" s="6"/>
      <c r="Z24" s="6"/>
      <c r="AA24" s="6"/>
      <c r="AB24" s="6"/>
    </row>
    <row r="25" spans="1:31" ht="11.85" customHeight="1">
      <c r="A25" s="98" t="s">
        <v>16</v>
      </c>
      <c r="B25" s="12"/>
      <c r="C25" s="12"/>
      <c r="D25" s="12"/>
      <c r="E25" s="25"/>
      <c r="F25" s="12"/>
      <c r="G25" s="12"/>
      <c r="H25" s="12"/>
      <c r="I25" s="12"/>
      <c r="J25" s="12"/>
      <c r="K25" s="12"/>
      <c r="L25" s="32"/>
      <c r="M25" s="12" t="s">
        <v>61</v>
      </c>
      <c r="N25" s="12"/>
      <c r="O25" s="25"/>
      <c r="P25" s="25"/>
      <c r="Q25" s="25" t="s">
        <v>146</v>
      </c>
      <c r="R25" s="12"/>
      <c r="S25" s="12"/>
      <c r="T25" s="12"/>
      <c r="U25" s="12"/>
      <c r="V25" s="12"/>
      <c r="W25" s="12"/>
      <c r="X25" s="91">
        <f t="shared" ref="X25" si="8">COUNTA(B25:W25)</f>
        <v>2</v>
      </c>
      <c r="Y25" s="6"/>
      <c r="Z25" s="6"/>
      <c r="AA25" s="6"/>
      <c r="AB25" s="6"/>
    </row>
    <row r="26" spans="1:31" ht="11.85" customHeight="1">
      <c r="A26" s="98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33"/>
      <c r="M26" s="13" t="s">
        <v>26</v>
      </c>
      <c r="N26" s="13"/>
      <c r="O26" s="13"/>
      <c r="P26" s="13"/>
      <c r="Q26" s="13" t="s">
        <v>147</v>
      </c>
      <c r="R26" s="13"/>
      <c r="S26" s="13"/>
      <c r="T26" s="13"/>
      <c r="U26" s="13"/>
      <c r="V26" s="13"/>
      <c r="W26" s="13"/>
      <c r="X26" s="91"/>
      <c r="Y26" s="6"/>
      <c r="Z26" s="6"/>
      <c r="AA26" s="6"/>
      <c r="AB26" s="6"/>
    </row>
    <row r="27" spans="1:31" ht="11.85" customHeight="1">
      <c r="A27" s="98" t="s">
        <v>17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32"/>
      <c r="M27" s="12" t="s">
        <v>86</v>
      </c>
      <c r="N27" s="12" t="s">
        <v>24</v>
      </c>
      <c r="O27" s="12" t="s">
        <v>77</v>
      </c>
      <c r="P27" s="12" t="s">
        <v>134</v>
      </c>
      <c r="Q27" s="12"/>
      <c r="R27" s="12"/>
      <c r="S27" s="12" t="s">
        <v>32</v>
      </c>
      <c r="T27" s="12" t="s">
        <v>26</v>
      </c>
      <c r="U27" s="12"/>
      <c r="V27" s="12" t="s">
        <v>112</v>
      </c>
      <c r="W27" s="12" t="s">
        <v>63</v>
      </c>
      <c r="X27" s="91">
        <f t="shared" ref="X27" si="9">COUNTA(B27:W27)</f>
        <v>8</v>
      </c>
      <c r="Y27" s="6"/>
      <c r="Z27" s="6"/>
      <c r="AA27" s="6"/>
      <c r="AB27" s="6"/>
    </row>
    <row r="28" spans="1:31" ht="11.85" customHeight="1">
      <c r="A28" s="98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33"/>
      <c r="M28" s="13" t="s">
        <v>47</v>
      </c>
      <c r="N28" s="13" t="s">
        <v>44</v>
      </c>
      <c r="O28" s="13" t="s">
        <v>51</v>
      </c>
      <c r="P28" s="13" t="s">
        <v>148</v>
      </c>
      <c r="Q28" s="13"/>
      <c r="R28" s="13"/>
      <c r="S28" s="13" t="s">
        <v>49</v>
      </c>
      <c r="T28" s="13" t="s">
        <v>45</v>
      </c>
      <c r="U28" s="13"/>
      <c r="V28" s="13" t="s">
        <v>56</v>
      </c>
      <c r="W28" s="13" t="s">
        <v>65</v>
      </c>
      <c r="X28" s="91"/>
      <c r="Y28" s="6"/>
      <c r="Z28" s="6"/>
      <c r="AA28" s="6"/>
      <c r="AB28" s="6"/>
    </row>
    <row r="29" spans="1:31" ht="11.85" customHeight="1">
      <c r="A29" s="98" t="s">
        <v>18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32" t="s">
        <v>34</v>
      </c>
      <c r="M29" s="12" t="s">
        <v>71</v>
      </c>
      <c r="N29" s="12" t="s">
        <v>69</v>
      </c>
      <c r="O29" s="12"/>
      <c r="P29" s="12" t="s">
        <v>73</v>
      </c>
      <c r="Q29" s="12" t="s">
        <v>75</v>
      </c>
      <c r="R29" s="12" t="s">
        <v>86</v>
      </c>
      <c r="S29" s="12" t="s">
        <v>77</v>
      </c>
      <c r="T29" s="12" t="s">
        <v>22</v>
      </c>
      <c r="U29" s="12"/>
      <c r="V29" s="12"/>
      <c r="W29" s="12" t="s">
        <v>63</v>
      </c>
      <c r="X29" s="91">
        <f t="shared" ref="X29" si="10">COUNTA(B29:W29)</f>
        <v>9</v>
      </c>
      <c r="Y29" s="6"/>
      <c r="Z29" s="6"/>
      <c r="AA29" s="6"/>
      <c r="AB29" s="6"/>
    </row>
    <row r="30" spans="1:31" ht="11.85" customHeight="1">
      <c r="A30" s="98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33" t="s">
        <v>53</v>
      </c>
      <c r="M30" s="21" t="s">
        <v>47</v>
      </c>
      <c r="N30" s="13" t="s">
        <v>49</v>
      </c>
      <c r="O30" s="13"/>
      <c r="P30" s="13" t="s">
        <v>45</v>
      </c>
      <c r="Q30" s="21" t="s">
        <v>44</v>
      </c>
      <c r="R30" s="13" t="s">
        <v>56</v>
      </c>
      <c r="S30" s="13" t="s">
        <v>51</v>
      </c>
      <c r="T30" s="21" t="s">
        <v>55</v>
      </c>
      <c r="U30" s="21"/>
      <c r="V30" s="13"/>
      <c r="W30" s="13" t="s">
        <v>65</v>
      </c>
      <c r="X30" s="91"/>
      <c r="Y30" s="6"/>
      <c r="Z30" s="6"/>
      <c r="AA30" s="6"/>
      <c r="AB30" s="6"/>
    </row>
    <row r="31" spans="1:31" ht="10.5" customHeight="1">
      <c r="A31" s="15" t="s">
        <v>6</v>
      </c>
      <c r="B31" s="16">
        <f>COUNTA(B5,B7,B9,B11,B13,B15,B17,B19,B21,B23,B25,B27,B29)</f>
        <v>4</v>
      </c>
      <c r="C31" s="16">
        <f t="shared" ref="C31:W31" si="11">COUNTA(C5,C7,C9,C11,C13,C15,C17,C19,C21,C23,C25,C27,C29)</f>
        <v>4</v>
      </c>
      <c r="D31" s="16">
        <f t="shared" si="11"/>
        <v>4</v>
      </c>
      <c r="E31" s="16">
        <f t="shared" si="11"/>
        <v>3</v>
      </c>
      <c r="F31" s="16">
        <f t="shared" si="11"/>
        <v>3</v>
      </c>
      <c r="G31" s="16">
        <f t="shared" si="11"/>
        <v>4</v>
      </c>
      <c r="H31" s="16">
        <f t="shared" si="11"/>
        <v>3</v>
      </c>
      <c r="I31" s="16">
        <f t="shared" si="11"/>
        <v>4</v>
      </c>
      <c r="J31" s="16">
        <f t="shared" si="11"/>
        <v>2</v>
      </c>
      <c r="K31" s="16">
        <f t="shared" si="11"/>
        <v>0</v>
      </c>
      <c r="L31" s="16">
        <f t="shared" si="11"/>
        <v>2</v>
      </c>
      <c r="M31" s="16">
        <f t="shared" si="11"/>
        <v>4</v>
      </c>
      <c r="N31" s="16">
        <f t="shared" si="11"/>
        <v>4</v>
      </c>
      <c r="O31" s="16">
        <f t="shared" si="11"/>
        <v>3</v>
      </c>
      <c r="P31" s="16">
        <f>COUNTA(P5,P7,P9,P11,P13,P15,P17,P19,P21,P23,P25,P27,P29)</f>
        <v>4</v>
      </c>
      <c r="Q31" s="16">
        <f t="shared" si="11"/>
        <v>4</v>
      </c>
      <c r="R31" s="16">
        <f t="shared" si="11"/>
        <v>3</v>
      </c>
      <c r="S31" s="16">
        <f t="shared" si="11"/>
        <v>4</v>
      </c>
      <c r="T31" s="16">
        <f t="shared" si="11"/>
        <v>2</v>
      </c>
      <c r="U31" s="16">
        <f t="shared" si="11"/>
        <v>0</v>
      </c>
      <c r="V31" s="16">
        <f t="shared" si="11"/>
        <v>9</v>
      </c>
      <c r="W31" s="16">
        <f t="shared" si="11"/>
        <v>7</v>
      </c>
      <c r="X31" s="38">
        <f>SUM(X5:X30)</f>
        <v>77</v>
      </c>
      <c r="Y31" s="6"/>
      <c r="Z31" s="6"/>
      <c r="AA31" s="6"/>
      <c r="AB31" s="6"/>
    </row>
    <row r="32" spans="1:31" ht="5.25" customHeight="1">
      <c r="A32" s="2"/>
      <c r="AB32" s="6"/>
    </row>
    <row r="33" spans="1:28" ht="12.95" customHeight="1">
      <c r="A33" s="100" t="s">
        <v>0</v>
      </c>
      <c r="B33" s="102" t="s">
        <v>41</v>
      </c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3"/>
      <c r="Y33" s="5"/>
      <c r="Z33" s="5"/>
      <c r="AA33" s="5"/>
      <c r="AB33" s="6"/>
    </row>
    <row r="34" spans="1:28" ht="12.95" customHeight="1">
      <c r="A34" s="101"/>
      <c r="B34" s="19" t="str">
        <f>B4</f>
        <v>김영욱</v>
      </c>
      <c r="C34" s="19" t="str">
        <f t="shared" ref="C34:S34" si="12">C4</f>
        <v>김재훈</v>
      </c>
      <c r="D34" s="19" t="str">
        <f t="shared" si="12"/>
        <v>박재우</v>
      </c>
      <c r="E34" s="19" t="str">
        <f t="shared" si="12"/>
        <v>박찬웅</v>
      </c>
      <c r="F34" s="19" t="str">
        <f t="shared" si="12"/>
        <v>박호용</v>
      </c>
      <c r="G34" s="19" t="str">
        <f t="shared" si="12"/>
        <v>백정훈</v>
      </c>
      <c r="H34" s="19" t="str">
        <f t="shared" si="12"/>
        <v>이은희</v>
      </c>
      <c r="I34" s="19" t="str">
        <f t="shared" si="12"/>
        <v>황정원</v>
      </c>
      <c r="J34" s="19"/>
      <c r="K34" s="19"/>
      <c r="L34" s="19" t="str">
        <f t="shared" si="12"/>
        <v>김정훈</v>
      </c>
      <c r="M34" s="19" t="str">
        <f t="shared" si="12"/>
        <v>김경학</v>
      </c>
      <c r="N34" s="19" t="str">
        <f t="shared" si="12"/>
        <v>김재홍</v>
      </c>
      <c r="O34" s="19" t="str">
        <f t="shared" si="12"/>
        <v>도형석</v>
      </c>
      <c r="P34" s="19" t="str">
        <f t="shared" si="12"/>
        <v>이영주</v>
      </c>
      <c r="Q34" s="19" t="str">
        <f t="shared" si="12"/>
        <v>손경락</v>
      </c>
      <c r="R34" s="19" t="str">
        <f t="shared" si="12"/>
        <v>이두용</v>
      </c>
      <c r="S34" s="19" t="str">
        <f t="shared" si="12"/>
        <v>정재훈</v>
      </c>
      <c r="T34" s="19"/>
      <c r="U34" s="19"/>
      <c r="V34" s="19" t="s">
        <v>5</v>
      </c>
      <c r="W34" s="20" t="s">
        <v>20</v>
      </c>
      <c r="X34" s="39" t="s">
        <v>6</v>
      </c>
      <c r="Y34" s="6"/>
      <c r="Z34" s="6"/>
      <c r="AA34" s="6"/>
      <c r="AB34" s="6"/>
    </row>
    <row r="35" spans="1:28" ht="11.1" customHeight="1">
      <c r="A35" s="97" t="s">
        <v>1</v>
      </c>
      <c r="B35" s="9"/>
      <c r="C35" s="9" t="s">
        <v>30</v>
      </c>
      <c r="D35" s="9" t="s">
        <v>78</v>
      </c>
      <c r="E35" s="9" t="s">
        <v>87</v>
      </c>
      <c r="F35" s="9" t="s">
        <v>134</v>
      </c>
      <c r="G35" s="9" t="s">
        <v>149</v>
      </c>
      <c r="H35" s="9"/>
      <c r="I35" s="9" t="s">
        <v>24</v>
      </c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 t="s">
        <v>103</v>
      </c>
      <c r="W35" s="9" t="s">
        <v>63</v>
      </c>
      <c r="X35" s="99">
        <f t="shared" ref="X35:X45" si="13">COUNTA(B35:W35)</f>
        <v>8</v>
      </c>
      <c r="Y35" s="6"/>
      <c r="Z35" s="6"/>
      <c r="AA35" s="6"/>
      <c r="AB35" s="6"/>
    </row>
    <row r="36" spans="1:28" ht="11.1" customHeight="1">
      <c r="A36" s="98"/>
      <c r="B36" s="13"/>
      <c r="C36" s="13" t="s">
        <v>47</v>
      </c>
      <c r="D36" s="13" t="s">
        <v>51</v>
      </c>
      <c r="E36" s="13" t="s">
        <v>130</v>
      </c>
      <c r="F36" s="13" t="s">
        <v>148</v>
      </c>
      <c r="G36" s="13" t="s">
        <v>128</v>
      </c>
      <c r="H36" s="13"/>
      <c r="I36" s="13" t="s">
        <v>44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 t="s">
        <v>82</v>
      </c>
      <c r="W36" s="13" t="s">
        <v>83</v>
      </c>
      <c r="X36" s="91"/>
      <c r="Y36" s="6"/>
      <c r="Z36" s="6"/>
      <c r="AA36" s="6"/>
      <c r="AB36" s="6"/>
    </row>
    <row r="37" spans="1:28" ht="11.1" customHeight="1">
      <c r="A37" s="90" t="s">
        <v>7</v>
      </c>
      <c r="B37" s="12" t="s">
        <v>86</v>
      </c>
      <c r="C37" s="12"/>
      <c r="D37" s="12" t="s">
        <v>34</v>
      </c>
      <c r="E37" s="12" t="s">
        <v>143</v>
      </c>
      <c r="F37" s="12" t="s">
        <v>26</v>
      </c>
      <c r="G37" s="25" t="s">
        <v>87</v>
      </c>
      <c r="H37" s="12"/>
      <c r="I37" s="12" t="s">
        <v>28</v>
      </c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 t="s">
        <v>104</v>
      </c>
      <c r="W37" s="12"/>
      <c r="X37" s="91">
        <f t="shared" si="13"/>
        <v>7</v>
      </c>
      <c r="Y37" s="6"/>
      <c r="Z37" s="6"/>
      <c r="AA37" s="6"/>
      <c r="AB37" s="6"/>
    </row>
    <row r="38" spans="1:28" ht="11.1" customHeight="1">
      <c r="A38" s="90"/>
      <c r="B38" s="13" t="s">
        <v>49</v>
      </c>
      <c r="C38" s="13"/>
      <c r="D38" s="13" t="s">
        <v>96</v>
      </c>
      <c r="E38" s="13" t="s">
        <v>142</v>
      </c>
      <c r="F38" s="13" t="s">
        <v>137</v>
      </c>
      <c r="G38" s="13" t="s">
        <v>136</v>
      </c>
      <c r="H38" s="13"/>
      <c r="I38" s="13" t="s">
        <v>45</v>
      </c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 t="s">
        <v>82</v>
      </c>
      <c r="W38" s="13"/>
      <c r="X38" s="91"/>
      <c r="Y38" s="6"/>
      <c r="Z38" s="6"/>
      <c r="AA38" s="6"/>
      <c r="AB38" s="6"/>
    </row>
    <row r="39" spans="1:28" ht="11.1" customHeight="1">
      <c r="A39" s="90" t="s">
        <v>8</v>
      </c>
      <c r="B39" s="12" t="s">
        <v>77</v>
      </c>
      <c r="C39" s="12" t="s">
        <v>34</v>
      </c>
      <c r="D39" s="12"/>
      <c r="E39" s="12"/>
      <c r="F39" s="12"/>
      <c r="G39" s="25"/>
      <c r="H39" s="12"/>
      <c r="I39" s="12"/>
      <c r="J39" s="12"/>
      <c r="K39" s="12"/>
      <c r="L39" s="12"/>
      <c r="M39" s="25"/>
      <c r="N39" s="25"/>
      <c r="O39" s="25"/>
      <c r="P39" s="25"/>
      <c r="Q39" s="12"/>
      <c r="R39" s="12"/>
      <c r="S39" s="12"/>
      <c r="T39" s="12"/>
      <c r="U39" s="12"/>
      <c r="V39" s="12" t="s">
        <v>105</v>
      </c>
      <c r="W39" s="12" t="s">
        <v>19</v>
      </c>
      <c r="X39" s="91">
        <f t="shared" si="13"/>
        <v>4</v>
      </c>
      <c r="Y39" s="6"/>
      <c r="Z39" s="6"/>
      <c r="AA39" s="6"/>
      <c r="AB39" s="6"/>
    </row>
    <row r="40" spans="1:28" ht="11.1" customHeight="1">
      <c r="A40" s="90"/>
      <c r="B40" s="13" t="s">
        <v>80</v>
      </c>
      <c r="C40" s="13" t="s">
        <v>57</v>
      </c>
      <c r="D40" s="13"/>
      <c r="E40" s="13"/>
      <c r="F40" s="13"/>
      <c r="G40" s="21"/>
      <c r="H40" s="13"/>
      <c r="I40" s="13"/>
      <c r="J40" s="13"/>
      <c r="K40" s="13"/>
      <c r="L40" s="13"/>
      <c r="M40" s="21"/>
      <c r="N40" s="21"/>
      <c r="O40" s="21"/>
      <c r="P40" s="21"/>
      <c r="Q40" s="13"/>
      <c r="R40" s="13"/>
      <c r="S40" s="13"/>
      <c r="T40" s="13"/>
      <c r="U40" s="13"/>
      <c r="V40" s="13" t="s">
        <v>82</v>
      </c>
      <c r="W40" s="13" t="s">
        <v>83</v>
      </c>
      <c r="X40" s="91"/>
      <c r="Y40" s="6"/>
      <c r="Z40" s="6"/>
      <c r="AA40" s="6"/>
      <c r="AB40" s="6"/>
    </row>
    <row r="41" spans="1:28" ht="11.1" customHeight="1">
      <c r="A41" s="98" t="s">
        <v>9</v>
      </c>
      <c r="B41" s="12" t="s">
        <v>26</v>
      </c>
      <c r="C41" s="12" t="s">
        <v>32</v>
      </c>
      <c r="D41" s="12"/>
      <c r="E41" s="12"/>
      <c r="F41" s="25" t="s">
        <v>77</v>
      </c>
      <c r="G41" s="25"/>
      <c r="H41" s="12" t="s">
        <v>30</v>
      </c>
      <c r="I41" s="12"/>
      <c r="J41" s="12"/>
      <c r="K41" s="12"/>
      <c r="L41" s="12" t="s">
        <v>34</v>
      </c>
      <c r="M41" s="25"/>
      <c r="N41" s="25"/>
      <c r="O41" s="25"/>
      <c r="P41" s="25"/>
      <c r="Q41" s="12"/>
      <c r="R41" s="12"/>
      <c r="S41" s="12"/>
      <c r="T41" s="12"/>
      <c r="U41" s="12"/>
      <c r="V41" s="12" t="s">
        <v>105</v>
      </c>
      <c r="W41" s="12"/>
      <c r="X41" s="91">
        <f t="shared" si="13"/>
        <v>6</v>
      </c>
      <c r="Y41" s="6"/>
      <c r="Z41" s="6"/>
      <c r="AA41" s="6"/>
      <c r="AB41" s="6"/>
    </row>
    <row r="42" spans="1:28" ht="11.1" customHeight="1">
      <c r="A42" s="98"/>
      <c r="B42" s="13" t="s">
        <v>45</v>
      </c>
      <c r="C42" s="13" t="s">
        <v>49</v>
      </c>
      <c r="D42" s="13"/>
      <c r="E42" s="13"/>
      <c r="F42" s="21" t="s">
        <v>51</v>
      </c>
      <c r="G42" s="21"/>
      <c r="H42" s="13" t="s">
        <v>47</v>
      </c>
      <c r="I42" s="13"/>
      <c r="J42" s="13"/>
      <c r="K42" s="13"/>
      <c r="L42" s="13" t="s">
        <v>53</v>
      </c>
      <c r="M42" s="21"/>
      <c r="N42" s="21"/>
      <c r="O42" s="21"/>
      <c r="P42" s="21"/>
      <c r="Q42" s="13"/>
      <c r="R42" s="13"/>
      <c r="S42" s="13"/>
      <c r="T42" s="13"/>
      <c r="U42" s="13"/>
      <c r="V42" s="13" t="s">
        <v>82</v>
      </c>
      <c r="W42" s="13"/>
      <c r="X42" s="91"/>
      <c r="Y42" s="6"/>
      <c r="Z42" s="6"/>
      <c r="AA42" s="6"/>
      <c r="AB42" s="6"/>
    </row>
    <row r="43" spans="1:28" ht="11.1" customHeight="1">
      <c r="A43" s="98" t="s">
        <v>10</v>
      </c>
      <c r="B43" s="12"/>
      <c r="C43" s="12"/>
      <c r="D43" s="12"/>
      <c r="E43" s="12"/>
      <c r="F43" s="25" t="s">
        <v>34</v>
      </c>
      <c r="G43" s="12"/>
      <c r="H43" s="12" t="s">
        <v>77</v>
      </c>
      <c r="I43" s="12"/>
      <c r="J43" s="12"/>
      <c r="K43" s="12"/>
      <c r="L43" s="12"/>
      <c r="M43" s="25"/>
      <c r="N43" s="25"/>
      <c r="O43" s="25"/>
      <c r="P43" s="25"/>
      <c r="Q43" s="12"/>
      <c r="R43" s="12"/>
      <c r="S43" s="12"/>
      <c r="T43" s="12"/>
      <c r="U43" s="12"/>
      <c r="V43" s="12" t="s">
        <v>106</v>
      </c>
      <c r="W43" s="12"/>
      <c r="X43" s="91">
        <f t="shared" si="13"/>
        <v>3</v>
      </c>
      <c r="Y43" s="6"/>
      <c r="Z43" s="6"/>
      <c r="AA43" s="6"/>
      <c r="AB43" s="6"/>
    </row>
    <row r="44" spans="1:28" ht="11.1" customHeight="1">
      <c r="A44" s="98"/>
      <c r="B44" s="13"/>
      <c r="C44" s="13"/>
      <c r="D44" s="13"/>
      <c r="E44" s="13"/>
      <c r="F44" s="21" t="s">
        <v>57</v>
      </c>
      <c r="G44" s="13"/>
      <c r="H44" s="13" t="s">
        <v>80</v>
      </c>
      <c r="I44" s="13"/>
      <c r="J44" s="13"/>
      <c r="K44" s="13"/>
      <c r="L44" s="13"/>
      <c r="M44" s="21"/>
      <c r="N44" s="21"/>
      <c r="O44" s="21"/>
      <c r="P44" s="21"/>
      <c r="Q44" s="13"/>
      <c r="R44" s="13"/>
      <c r="S44" s="13"/>
      <c r="T44" s="13"/>
      <c r="U44" s="13"/>
      <c r="V44" s="13" t="s">
        <v>82</v>
      </c>
      <c r="W44" s="13"/>
      <c r="X44" s="91"/>
      <c r="Y44" s="6"/>
      <c r="Z44" s="6"/>
      <c r="AA44" s="6"/>
      <c r="AB44" s="6"/>
    </row>
    <row r="45" spans="1:28" ht="11.1" customHeight="1">
      <c r="A45" s="98" t="s">
        <v>11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25"/>
      <c r="N45" s="25"/>
      <c r="O45" s="25"/>
      <c r="P45" s="25"/>
      <c r="Q45" s="12"/>
      <c r="R45" s="12"/>
      <c r="S45" s="12"/>
      <c r="T45" s="12"/>
      <c r="U45" s="12"/>
      <c r="V45" s="12" t="s">
        <v>106</v>
      </c>
      <c r="W45" s="12"/>
      <c r="X45" s="91">
        <f t="shared" si="13"/>
        <v>1</v>
      </c>
      <c r="Y45" s="6"/>
      <c r="Z45" s="6"/>
      <c r="AA45" s="6"/>
      <c r="AB45" s="6"/>
    </row>
    <row r="46" spans="1:28" ht="11.1" customHeight="1">
      <c r="A46" s="98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21"/>
      <c r="N46" s="21"/>
      <c r="O46" s="21"/>
      <c r="P46" s="21"/>
      <c r="Q46" s="13"/>
      <c r="R46" s="13"/>
      <c r="S46" s="13"/>
      <c r="T46" s="13"/>
      <c r="U46" s="13"/>
      <c r="V46" s="13" t="s">
        <v>82</v>
      </c>
      <c r="W46" s="13"/>
      <c r="X46" s="91"/>
      <c r="Y46" s="6"/>
      <c r="Z46" s="6"/>
      <c r="AA46" s="6"/>
      <c r="AB46" s="6"/>
    </row>
    <row r="47" spans="1:28" ht="12.75" customHeight="1">
      <c r="A47" s="15" t="s">
        <v>6</v>
      </c>
      <c r="B47" s="16">
        <f>COUNTA(B35,B37,B39,B41,B43,B45)</f>
        <v>3</v>
      </c>
      <c r="C47" s="16">
        <f t="shared" ref="C47:W47" si="14">COUNTA(C35,C37,C39,C41,C43,C45)</f>
        <v>3</v>
      </c>
      <c r="D47" s="16">
        <f t="shared" si="14"/>
        <v>2</v>
      </c>
      <c r="E47" s="16">
        <f t="shared" si="14"/>
        <v>2</v>
      </c>
      <c r="F47" s="16">
        <f t="shared" si="14"/>
        <v>4</v>
      </c>
      <c r="G47" s="16">
        <f t="shared" si="14"/>
        <v>2</v>
      </c>
      <c r="H47" s="16">
        <f t="shared" si="14"/>
        <v>2</v>
      </c>
      <c r="I47" s="16">
        <f t="shared" si="14"/>
        <v>2</v>
      </c>
      <c r="J47" s="16">
        <f t="shared" si="14"/>
        <v>0</v>
      </c>
      <c r="K47" s="16">
        <f t="shared" si="14"/>
        <v>0</v>
      </c>
      <c r="L47" s="16">
        <f t="shared" si="14"/>
        <v>1</v>
      </c>
      <c r="M47" s="16">
        <f t="shared" si="14"/>
        <v>0</v>
      </c>
      <c r="N47" s="16">
        <f t="shared" si="14"/>
        <v>0</v>
      </c>
      <c r="O47" s="16">
        <f t="shared" si="14"/>
        <v>0</v>
      </c>
      <c r="P47" s="16">
        <f t="shared" si="14"/>
        <v>0</v>
      </c>
      <c r="Q47" s="16">
        <f t="shared" si="14"/>
        <v>0</v>
      </c>
      <c r="R47" s="16">
        <f t="shared" si="14"/>
        <v>0</v>
      </c>
      <c r="S47" s="16">
        <f t="shared" si="14"/>
        <v>0</v>
      </c>
      <c r="T47" s="16">
        <f t="shared" si="14"/>
        <v>0</v>
      </c>
      <c r="U47" s="16">
        <f t="shared" si="14"/>
        <v>0</v>
      </c>
      <c r="V47" s="16">
        <f t="shared" si="14"/>
        <v>6</v>
      </c>
      <c r="W47" s="16">
        <f t="shared" si="14"/>
        <v>2</v>
      </c>
      <c r="X47" s="38">
        <f>SUM(X35:X46)</f>
        <v>29</v>
      </c>
      <c r="Y47" s="6"/>
      <c r="Z47" s="6"/>
      <c r="AA47" s="6"/>
      <c r="AB47" s="6"/>
    </row>
    <row r="48" spans="1:28" ht="5.25" customHeight="1">
      <c r="A48" s="2"/>
      <c r="AB48" s="6"/>
    </row>
    <row r="49" spans="1:28" ht="12.95" customHeight="1">
      <c r="A49" s="100" t="s">
        <v>0</v>
      </c>
      <c r="B49" s="102" t="s">
        <v>42</v>
      </c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3"/>
      <c r="Y49" s="5"/>
      <c r="Z49" s="5"/>
      <c r="AA49" s="5"/>
      <c r="AB49" s="6"/>
    </row>
    <row r="50" spans="1:28" ht="12.95" customHeight="1">
      <c r="A50" s="101"/>
      <c r="B50" s="19" t="str">
        <f>B4</f>
        <v>김영욱</v>
      </c>
      <c r="C50" s="19" t="str">
        <f t="shared" ref="C50:U50" si="15">C4</f>
        <v>김재훈</v>
      </c>
      <c r="D50" s="19" t="str">
        <f t="shared" si="15"/>
        <v>박재우</v>
      </c>
      <c r="E50" s="19" t="str">
        <f t="shared" si="15"/>
        <v>박찬웅</v>
      </c>
      <c r="F50" s="19" t="str">
        <f t="shared" si="15"/>
        <v>박호용</v>
      </c>
      <c r="G50" s="19" t="str">
        <f t="shared" si="15"/>
        <v>백정훈</v>
      </c>
      <c r="H50" s="19" t="str">
        <f t="shared" si="15"/>
        <v>이은희</v>
      </c>
      <c r="I50" s="19" t="str">
        <f t="shared" si="15"/>
        <v>황정원</v>
      </c>
      <c r="J50" s="19" t="str">
        <f t="shared" si="15"/>
        <v>김병우</v>
      </c>
      <c r="K50" s="19"/>
      <c r="L50" s="19" t="str">
        <f t="shared" si="15"/>
        <v>김정훈</v>
      </c>
      <c r="M50" s="19" t="str">
        <f t="shared" si="15"/>
        <v>김경학</v>
      </c>
      <c r="N50" s="19" t="str">
        <f t="shared" si="15"/>
        <v>김재홍</v>
      </c>
      <c r="O50" s="19" t="str">
        <f t="shared" si="15"/>
        <v>도형석</v>
      </c>
      <c r="P50" s="19" t="str">
        <f t="shared" si="15"/>
        <v>이영주</v>
      </c>
      <c r="Q50" s="19" t="str">
        <f t="shared" si="15"/>
        <v>손경락</v>
      </c>
      <c r="R50" s="19" t="str">
        <f t="shared" si="15"/>
        <v>이두용</v>
      </c>
      <c r="S50" s="19" t="str">
        <f t="shared" si="15"/>
        <v>정재훈</v>
      </c>
      <c r="T50" s="19" t="str">
        <f t="shared" si="15"/>
        <v>김미경</v>
      </c>
      <c r="U50" s="19" t="str">
        <f t="shared" si="15"/>
        <v>이경희</v>
      </c>
      <c r="V50" s="19" t="s">
        <v>5</v>
      </c>
      <c r="W50" s="20" t="s">
        <v>20</v>
      </c>
      <c r="X50" s="39" t="s">
        <v>6</v>
      </c>
      <c r="Y50" s="6"/>
      <c r="Z50" s="6"/>
      <c r="AA50" s="6"/>
      <c r="AB50" s="6"/>
    </row>
    <row r="51" spans="1:28" ht="11.1" customHeight="1">
      <c r="A51" s="98" t="s">
        <v>9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 t="s">
        <v>64</v>
      </c>
      <c r="X51" s="91">
        <f t="shared" ref="X51" si="16">COUNTA(B51:W51)</f>
        <v>1</v>
      </c>
      <c r="Y51" s="6"/>
      <c r="Z51" s="6"/>
      <c r="AA51" s="6"/>
      <c r="AB51" s="6"/>
    </row>
    <row r="52" spans="1:28" ht="11.1" customHeight="1">
      <c r="A52" s="98"/>
      <c r="B52" s="13"/>
      <c r="C52" s="13"/>
      <c r="D52" s="13"/>
      <c r="E52" s="13"/>
      <c r="F52" s="13"/>
      <c r="G52" s="13"/>
      <c r="H52" s="13"/>
      <c r="I52" s="13"/>
      <c r="J52" s="13"/>
      <c r="K52" s="21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 t="s">
        <v>83</v>
      </c>
      <c r="X52" s="91"/>
      <c r="Y52" s="6"/>
      <c r="Z52" s="6"/>
      <c r="AA52" s="6"/>
      <c r="AB52" s="6"/>
    </row>
    <row r="53" spans="1:28" ht="11.1" customHeight="1">
      <c r="A53" s="98" t="s">
        <v>10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 t="s">
        <v>19</v>
      </c>
      <c r="X53" s="91">
        <f t="shared" ref="X53" si="17">COUNTA(B53:W53)</f>
        <v>1</v>
      </c>
      <c r="Y53" s="6"/>
      <c r="Z53" s="6"/>
      <c r="AA53" s="6"/>
      <c r="AB53" s="6"/>
    </row>
    <row r="54" spans="1:28" ht="11.1" customHeight="1">
      <c r="A54" s="98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 t="s">
        <v>83</v>
      </c>
      <c r="X54" s="91"/>
      <c r="Y54" s="6"/>
      <c r="Z54" s="6"/>
      <c r="AA54" s="6"/>
      <c r="AB54" s="6"/>
    </row>
    <row r="55" spans="1:28" ht="11.1" customHeight="1">
      <c r="A55" s="97" t="s">
        <v>12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 t="s">
        <v>103</v>
      </c>
      <c r="W55" s="9"/>
      <c r="X55" s="99">
        <f t="shared" ref="X55:X61" si="18">COUNTA(B55:W55)</f>
        <v>1</v>
      </c>
      <c r="Y55" s="6"/>
      <c r="Z55" s="6"/>
      <c r="AA55" s="6"/>
      <c r="AB55" s="6"/>
    </row>
    <row r="56" spans="1:28" ht="11.1" customHeight="1">
      <c r="A56" s="98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 t="s">
        <v>82</v>
      </c>
      <c r="W56" s="13"/>
      <c r="X56" s="91"/>
      <c r="Y56" s="6"/>
      <c r="Z56" s="6"/>
      <c r="AA56" s="6"/>
      <c r="AB56" s="6"/>
    </row>
    <row r="57" spans="1:28" ht="11.1" customHeight="1">
      <c r="A57" s="98" t="s">
        <v>13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 t="s">
        <v>30</v>
      </c>
      <c r="O57" s="12"/>
      <c r="P57" s="12"/>
      <c r="Q57" s="12" t="s">
        <v>86</v>
      </c>
      <c r="R57" s="12"/>
      <c r="S57" s="12" t="s">
        <v>22</v>
      </c>
      <c r="T57" s="12"/>
      <c r="U57" s="12"/>
      <c r="V57" s="12" t="s">
        <v>104</v>
      </c>
      <c r="W57" s="12"/>
      <c r="X57" s="91">
        <f t="shared" si="18"/>
        <v>4</v>
      </c>
      <c r="Y57" s="6"/>
      <c r="Z57" s="6"/>
      <c r="AA57" s="6"/>
      <c r="AB57" s="6"/>
    </row>
    <row r="58" spans="1:28" ht="11.1" customHeight="1">
      <c r="A58" s="98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 t="s">
        <v>53</v>
      </c>
      <c r="O58" s="13"/>
      <c r="P58" s="13"/>
      <c r="Q58" s="13" t="s">
        <v>51</v>
      </c>
      <c r="R58" s="13"/>
      <c r="S58" s="13" t="s">
        <v>55</v>
      </c>
      <c r="T58" s="13"/>
      <c r="U58" s="13"/>
      <c r="V58" s="13" t="s">
        <v>82</v>
      </c>
      <c r="W58" s="13"/>
      <c r="X58" s="91"/>
      <c r="Y58" s="6"/>
      <c r="Z58" s="6"/>
      <c r="AA58" s="6"/>
      <c r="AB58" s="6"/>
    </row>
    <row r="59" spans="1:28" ht="11.1" customHeight="1">
      <c r="A59" s="98" t="s">
        <v>14</v>
      </c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 t="s">
        <v>106</v>
      </c>
      <c r="W59" s="12"/>
      <c r="X59" s="91">
        <f t="shared" si="18"/>
        <v>1</v>
      </c>
      <c r="Y59" s="6"/>
      <c r="AA59" s="6"/>
      <c r="AB59" s="6"/>
    </row>
    <row r="60" spans="1:28" ht="11.1" customHeight="1">
      <c r="A60" s="98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 t="s">
        <v>82</v>
      </c>
      <c r="W60" s="13"/>
      <c r="X60" s="91"/>
      <c r="Y60" s="6"/>
      <c r="Z60" s="6"/>
      <c r="AA60" s="6"/>
      <c r="AB60" s="6"/>
    </row>
    <row r="61" spans="1:28" ht="11.1" customHeight="1">
      <c r="A61" s="98" t="s">
        <v>15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 t="s">
        <v>105</v>
      </c>
      <c r="W61" s="12"/>
      <c r="X61" s="91">
        <f t="shared" si="18"/>
        <v>1</v>
      </c>
      <c r="Y61" s="6"/>
      <c r="Z61" s="6"/>
      <c r="AA61" s="6"/>
      <c r="AB61" s="6"/>
    </row>
    <row r="62" spans="1:28" ht="11.1" customHeight="1">
      <c r="A62" s="98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 t="s">
        <v>82</v>
      </c>
      <c r="W62" s="13"/>
      <c r="X62" s="91"/>
      <c r="Y62" s="6"/>
      <c r="Z62" s="6"/>
      <c r="AA62" s="6"/>
      <c r="AB62" s="6"/>
    </row>
    <row r="63" spans="1:28" ht="6" customHeight="1">
      <c r="A63" s="47" t="s">
        <v>16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48"/>
      <c r="Y63" s="6"/>
      <c r="Z63" s="6"/>
      <c r="AA63" s="6"/>
      <c r="AB63" s="6"/>
    </row>
    <row r="64" spans="1:28" ht="11.1" customHeight="1">
      <c r="A64" s="47" t="s">
        <v>17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 t="s">
        <v>87</v>
      </c>
      <c r="N64" s="12"/>
      <c r="O64" s="12" t="s">
        <v>28</v>
      </c>
      <c r="P64" s="12" t="s">
        <v>32</v>
      </c>
      <c r="Q64" s="12" t="s">
        <v>73</v>
      </c>
      <c r="R64" s="12" t="s">
        <v>34</v>
      </c>
      <c r="S64" s="12" t="s">
        <v>75</v>
      </c>
      <c r="T64" s="12" t="s">
        <v>24</v>
      </c>
      <c r="U64" s="12"/>
      <c r="V64" s="12"/>
      <c r="W64" s="12" t="s">
        <v>64</v>
      </c>
      <c r="X64" s="91">
        <f>COUNTA(B64:W64,V65)</f>
        <v>9</v>
      </c>
      <c r="Y64" s="6"/>
      <c r="Z64" s="6"/>
      <c r="AA64" s="6"/>
      <c r="AB64" s="6"/>
    </row>
    <row r="65" spans="1:28" ht="11.1" customHeight="1">
      <c r="A65" s="47" t="s">
        <v>88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21" t="s">
        <v>45</v>
      </c>
      <c r="N65" s="13"/>
      <c r="O65" s="13" t="s">
        <v>44</v>
      </c>
      <c r="P65" s="13" t="s">
        <v>51</v>
      </c>
      <c r="Q65" s="13" t="s">
        <v>49</v>
      </c>
      <c r="R65" s="13" t="s">
        <v>53</v>
      </c>
      <c r="S65" s="13" t="s">
        <v>47</v>
      </c>
      <c r="T65" s="21" t="s">
        <v>59</v>
      </c>
      <c r="U65" s="13"/>
      <c r="V65" s="12" t="s">
        <v>112</v>
      </c>
      <c r="W65" s="13" t="s">
        <v>83</v>
      </c>
      <c r="X65" s="91"/>
      <c r="Y65" s="6"/>
      <c r="Z65" s="6"/>
      <c r="AA65" s="6"/>
      <c r="AB65" s="6"/>
    </row>
    <row r="66" spans="1:28" ht="11.1" customHeight="1">
      <c r="A66" s="47" t="s">
        <v>18</v>
      </c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 t="s">
        <v>73</v>
      </c>
      <c r="N66" s="12" t="s">
        <v>77</v>
      </c>
      <c r="O66" s="12" t="s">
        <v>87</v>
      </c>
      <c r="P66" s="12" t="s">
        <v>34</v>
      </c>
      <c r="Q66" s="12"/>
      <c r="R66" s="12" t="s">
        <v>86</v>
      </c>
      <c r="S66" s="12" t="s">
        <v>32</v>
      </c>
      <c r="T66" s="12" t="s">
        <v>75</v>
      </c>
      <c r="U66" s="12"/>
      <c r="V66" s="13" t="s">
        <v>82</v>
      </c>
      <c r="W66" s="12" t="s">
        <v>64</v>
      </c>
      <c r="X66" s="91">
        <f>COUNTA(B66:U66,V67,W66)</f>
        <v>9</v>
      </c>
      <c r="Y66" s="6"/>
      <c r="Z66" s="6"/>
      <c r="AA66" s="6"/>
      <c r="AB66" s="6"/>
    </row>
    <row r="67" spans="1:28" ht="11.1" customHeight="1">
      <c r="A67" s="47" t="s">
        <v>89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 t="s">
        <v>47</v>
      </c>
      <c r="N67" s="13" t="s">
        <v>51</v>
      </c>
      <c r="O67" s="13" t="s">
        <v>59</v>
      </c>
      <c r="P67" s="13" t="s">
        <v>53</v>
      </c>
      <c r="Q67" s="13"/>
      <c r="R67" s="13" t="s">
        <v>44</v>
      </c>
      <c r="S67" s="13" t="s">
        <v>49</v>
      </c>
      <c r="T67" s="13" t="s">
        <v>45</v>
      </c>
      <c r="U67" s="13"/>
      <c r="V67" s="12" t="s">
        <v>112</v>
      </c>
      <c r="W67" s="13" t="s">
        <v>83</v>
      </c>
      <c r="X67" s="91"/>
      <c r="Y67" s="6"/>
      <c r="Z67" s="6"/>
      <c r="AA67" s="6"/>
      <c r="AB67" s="6"/>
    </row>
    <row r="68" spans="1:28" ht="11.1" customHeight="1">
      <c r="A68" s="47" t="s">
        <v>90</v>
      </c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13" t="s">
        <v>82</v>
      </c>
      <c r="W68" s="9"/>
      <c r="X68" s="40"/>
      <c r="Y68" s="6"/>
      <c r="Z68" s="6"/>
      <c r="AA68" s="6"/>
      <c r="AB68" s="6"/>
    </row>
    <row r="69" spans="1:28" ht="10.5" customHeight="1">
      <c r="A69" s="15" t="s">
        <v>6</v>
      </c>
      <c r="B69" s="16">
        <f t="shared" ref="B69:U69" si="19">COUNTA(B55,B57,B59,B61,B64,B66)</f>
        <v>0</v>
      </c>
      <c r="C69" s="16">
        <f t="shared" si="19"/>
        <v>0</v>
      </c>
      <c r="D69" s="16">
        <f t="shared" si="19"/>
        <v>0</v>
      </c>
      <c r="E69" s="16">
        <f t="shared" si="19"/>
        <v>0</v>
      </c>
      <c r="F69" s="16">
        <f t="shared" si="19"/>
        <v>0</v>
      </c>
      <c r="G69" s="16">
        <f t="shared" si="19"/>
        <v>0</v>
      </c>
      <c r="H69" s="16">
        <f t="shared" si="19"/>
        <v>0</v>
      </c>
      <c r="I69" s="16">
        <f t="shared" si="19"/>
        <v>0</v>
      </c>
      <c r="J69" s="16">
        <f t="shared" si="19"/>
        <v>0</v>
      </c>
      <c r="K69" s="16">
        <f t="shared" si="19"/>
        <v>0</v>
      </c>
      <c r="L69" s="16">
        <f t="shared" si="19"/>
        <v>0</v>
      </c>
      <c r="M69" s="16">
        <f t="shared" si="19"/>
        <v>2</v>
      </c>
      <c r="N69" s="16">
        <f t="shared" si="19"/>
        <v>2</v>
      </c>
      <c r="O69" s="16">
        <f t="shared" si="19"/>
        <v>2</v>
      </c>
      <c r="P69" s="16">
        <f t="shared" si="19"/>
        <v>2</v>
      </c>
      <c r="Q69" s="16">
        <f t="shared" si="19"/>
        <v>2</v>
      </c>
      <c r="R69" s="16">
        <f t="shared" si="19"/>
        <v>2</v>
      </c>
      <c r="S69" s="16">
        <f t="shared" si="19"/>
        <v>3</v>
      </c>
      <c r="T69" s="16">
        <f t="shared" si="19"/>
        <v>2</v>
      </c>
      <c r="U69" s="16">
        <f t="shared" si="19"/>
        <v>0</v>
      </c>
      <c r="V69" s="16">
        <f>COUNTA(V51,V53,V55,V57,V59,V61,V65,V67)</f>
        <v>6</v>
      </c>
      <c r="W69" s="16">
        <f>COUNTA(W51,W53,W55,W57,W59,W61,W64,W66)</f>
        <v>4</v>
      </c>
      <c r="X69" s="38">
        <f>SUM(X51:X67)</f>
        <v>27</v>
      </c>
      <c r="Y69" s="6"/>
      <c r="Z69" s="6"/>
      <c r="AA69" s="6"/>
      <c r="AB69" s="6"/>
    </row>
    <row r="70" spans="1:28" ht="2.25" customHeight="1">
      <c r="A70" s="14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41"/>
      <c r="Y70" s="6"/>
      <c r="Z70" s="6"/>
      <c r="AA70" s="6"/>
      <c r="AB70" s="6"/>
    </row>
    <row r="71" spans="1:28" ht="10.5" customHeight="1">
      <c r="A71" s="11" t="s">
        <v>38</v>
      </c>
      <c r="B71" s="10">
        <f t="shared" ref="B71:X71" si="20">B31+B47+B69</f>
        <v>7</v>
      </c>
      <c r="C71" s="10">
        <f t="shared" si="20"/>
        <v>7</v>
      </c>
      <c r="D71" s="10">
        <f t="shared" si="20"/>
        <v>6</v>
      </c>
      <c r="E71" s="10">
        <f t="shared" si="20"/>
        <v>5</v>
      </c>
      <c r="F71" s="10">
        <f t="shared" si="20"/>
        <v>7</v>
      </c>
      <c r="G71" s="10">
        <f t="shared" si="20"/>
        <v>6</v>
      </c>
      <c r="H71" s="10">
        <f t="shared" si="20"/>
        <v>5</v>
      </c>
      <c r="I71" s="10">
        <f t="shared" si="20"/>
        <v>6</v>
      </c>
      <c r="J71" s="10">
        <f t="shared" si="20"/>
        <v>2</v>
      </c>
      <c r="K71" s="10">
        <f t="shared" si="20"/>
        <v>0</v>
      </c>
      <c r="L71" s="10">
        <f t="shared" si="20"/>
        <v>3</v>
      </c>
      <c r="M71" s="10">
        <f t="shared" si="20"/>
        <v>6</v>
      </c>
      <c r="N71" s="10">
        <f t="shared" si="20"/>
        <v>6</v>
      </c>
      <c r="O71" s="10">
        <f t="shared" si="20"/>
        <v>5</v>
      </c>
      <c r="P71" s="10">
        <f t="shared" si="20"/>
        <v>6</v>
      </c>
      <c r="Q71" s="10">
        <f t="shared" si="20"/>
        <v>6</v>
      </c>
      <c r="R71" s="10">
        <f t="shared" si="20"/>
        <v>5</v>
      </c>
      <c r="S71" s="10">
        <f t="shared" si="20"/>
        <v>7</v>
      </c>
      <c r="T71" s="10">
        <f t="shared" si="20"/>
        <v>4</v>
      </c>
      <c r="U71" s="10">
        <f t="shared" si="20"/>
        <v>0</v>
      </c>
      <c r="V71" s="10">
        <f t="shared" si="20"/>
        <v>21</v>
      </c>
      <c r="W71" s="10">
        <f t="shared" si="20"/>
        <v>13</v>
      </c>
      <c r="X71" s="46">
        <f t="shared" si="20"/>
        <v>133</v>
      </c>
      <c r="Y71" s="6"/>
      <c r="Z71" s="6"/>
      <c r="AA71" s="6"/>
      <c r="AB71" s="6"/>
    </row>
    <row r="72" spans="1:28" ht="12.75" customHeight="1"/>
    <row r="73" spans="1:28" ht="18" hidden="1" customHeight="1" thickBot="1">
      <c r="A73" s="63"/>
      <c r="B73" s="64"/>
      <c r="C73" s="82" t="s">
        <v>113</v>
      </c>
      <c r="D73" s="83"/>
      <c r="E73" s="84" t="s">
        <v>114</v>
      </c>
      <c r="F73" s="83"/>
      <c r="G73" s="84" t="s">
        <v>115</v>
      </c>
      <c r="H73" s="83"/>
      <c r="I73" s="54" t="s">
        <v>116</v>
      </c>
      <c r="J73" s="85" t="s">
        <v>120</v>
      </c>
      <c r="K73" s="86"/>
    </row>
    <row r="74" spans="1:28" ht="18" hidden="1" customHeight="1" thickTop="1">
      <c r="A74" s="55" t="s">
        <v>117</v>
      </c>
      <c r="B74" s="56"/>
      <c r="C74" s="87">
        <f>COUNTA(B5:U5,B7:U7,B9:U9,B11:U11,B13:U13,B15:U15,B17:U17,B19:U19,B21:U21,B23:U23,B25:U25,B27:U27,B29:U29)</f>
        <v>61</v>
      </c>
      <c r="D74" s="81"/>
      <c r="E74" s="80">
        <f>COUNTA(V5,V7,V9,V11,V13,V15,V17,V19,V21,V23,V25,V27,V29)</f>
        <v>9</v>
      </c>
      <c r="F74" s="81"/>
      <c r="G74" s="80">
        <f>COUNTA(W5,W7,W9,W13,W27,W29)</f>
        <v>6</v>
      </c>
      <c r="H74" s="81"/>
      <c r="I74" s="50">
        <f>COUNTA(W11)</f>
        <v>1</v>
      </c>
      <c r="J74" s="88">
        <f>SUM(C74:I74)</f>
        <v>77</v>
      </c>
      <c r="K74" s="89"/>
    </row>
    <row r="75" spans="1:28" ht="18" hidden="1" customHeight="1">
      <c r="A75" s="57" t="s">
        <v>118</v>
      </c>
      <c r="B75" s="58"/>
      <c r="C75" s="77">
        <f>COUNTA(B35:U35,B37:U37,B39:U39,B41:U41,B43:U43,B45:U45)</f>
        <v>21</v>
      </c>
      <c r="D75" s="72"/>
      <c r="E75" s="71">
        <f>COUNTA(V35,V37,V39,V41,V43,V45)</f>
        <v>6</v>
      </c>
      <c r="F75" s="72"/>
      <c r="G75" s="71">
        <f>COUNTA(W35,W39)</f>
        <v>2</v>
      </c>
      <c r="H75" s="72"/>
      <c r="I75" s="51" t="s">
        <v>121</v>
      </c>
      <c r="J75" s="65">
        <f t="shared" ref="J75:J77" si="21">SUM(C75:I75)</f>
        <v>29</v>
      </c>
      <c r="K75" s="66"/>
    </row>
    <row r="76" spans="1:28" ht="18" hidden="1" customHeight="1" thickBot="1">
      <c r="A76" s="59" t="s">
        <v>119</v>
      </c>
      <c r="B76" s="60"/>
      <c r="C76" s="78">
        <f>COUNTA(B55:U55,B57:U57,B59:U59,B61:U61,B64:U64,B66:U66)</f>
        <v>17</v>
      </c>
      <c r="D76" s="74"/>
      <c r="E76" s="73">
        <f>COUNTA(V55,V57,V59,V61,V65,V67)</f>
        <v>6</v>
      </c>
      <c r="F76" s="74"/>
      <c r="G76" s="73">
        <f>COUNTA(W51,W53,W64,W66)</f>
        <v>4</v>
      </c>
      <c r="H76" s="74"/>
      <c r="I76" s="52" t="s">
        <v>121</v>
      </c>
      <c r="J76" s="67">
        <f t="shared" si="21"/>
        <v>27</v>
      </c>
      <c r="K76" s="68"/>
    </row>
    <row r="77" spans="1:28" ht="18" hidden="1" customHeight="1" thickTop="1" thickBot="1">
      <c r="A77" s="61" t="s">
        <v>120</v>
      </c>
      <c r="B77" s="62"/>
      <c r="C77" s="79">
        <f>SUM(C74:D76)</f>
        <v>99</v>
      </c>
      <c r="D77" s="76"/>
      <c r="E77" s="75">
        <f>SUM(E74:F76)</f>
        <v>21</v>
      </c>
      <c r="F77" s="76"/>
      <c r="G77" s="75">
        <f>SUM(G74:H76)</f>
        <v>12</v>
      </c>
      <c r="H77" s="76"/>
      <c r="I77" s="53">
        <f>SUM(I74)</f>
        <v>1</v>
      </c>
      <c r="J77" s="69">
        <f t="shared" si="21"/>
        <v>133</v>
      </c>
      <c r="K77" s="70"/>
    </row>
    <row r="78" spans="1:28" ht="12.95" customHeight="1">
      <c r="B78" s="6"/>
      <c r="C78" s="49"/>
    </row>
  </sheetData>
  <mergeCells count="84">
    <mergeCell ref="A61:A62"/>
    <mergeCell ref="X61:X62"/>
    <mergeCell ref="X64:X65"/>
    <mergeCell ref="X66:X67"/>
    <mergeCell ref="A55:A56"/>
    <mergeCell ref="X55:X56"/>
    <mergeCell ref="A57:A58"/>
    <mergeCell ref="X57:X58"/>
    <mergeCell ref="A59:A60"/>
    <mergeCell ref="X59:X60"/>
    <mergeCell ref="A49:A50"/>
    <mergeCell ref="B49:X49"/>
    <mergeCell ref="A51:A52"/>
    <mergeCell ref="X51:X52"/>
    <mergeCell ref="A53:A54"/>
    <mergeCell ref="X53:X54"/>
    <mergeCell ref="A41:A42"/>
    <mergeCell ref="X41:X42"/>
    <mergeCell ref="A43:A44"/>
    <mergeCell ref="X43:X44"/>
    <mergeCell ref="A45:A46"/>
    <mergeCell ref="X45:X46"/>
    <mergeCell ref="A35:A36"/>
    <mergeCell ref="X35:X36"/>
    <mergeCell ref="A37:A38"/>
    <mergeCell ref="X37:X38"/>
    <mergeCell ref="A39:A40"/>
    <mergeCell ref="X39:X40"/>
    <mergeCell ref="A27:A28"/>
    <mergeCell ref="X27:X28"/>
    <mergeCell ref="A29:A30"/>
    <mergeCell ref="X29:X30"/>
    <mergeCell ref="A33:A34"/>
    <mergeCell ref="B33:X33"/>
    <mergeCell ref="A21:A22"/>
    <mergeCell ref="X21:X22"/>
    <mergeCell ref="A23:A24"/>
    <mergeCell ref="X23:X24"/>
    <mergeCell ref="A25:A26"/>
    <mergeCell ref="X25:X26"/>
    <mergeCell ref="A15:A16"/>
    <mergeCell ref="X15:X16"/>
    <mergeCell ref="A17:A18"/>
    <mergeCell ref="X17:X18"/>
    <mergeCell ref="A19:A20"/>
    <mergeCell ref="X19:X20"/>
    <mergeCell ref="A9:A10"/>
    <mergeCell ref="X9:X10"/>
    <mergeCell ref="A11:A12"/>
    <mergeCell ref="X11:X12"/>
    <mergeCell ref="A13:A14"/>
    <mergeCell ref="X13:X14"/>
    <mergeCell ref="A7:A8"/>
    <mergeCell ref="X7:X8"/>
    <mergeCell ref="A1:X1"/>
    <mergeCell ref="A3:A4"/>
    <mergeCell ref="B3:X3"/>
    <mergeCell ref="A5:A6"/>
    <mergeCell ref="X5:X6"/>
    <mergeCell ref="C73:D73"/>
    <mergeCell ref="E73:F73"/>
    <mergeCell ref="G73:H73"/>
    <mergeCell ref="J73:K73"/>
    <mergeCell ref="C74:D74"/>
    <mergeCell ref="J74:K74"/>
    <mergeCell ref="C75:D75"/>
    <mergeCell ref="C76:D76"/>
    <mergeCell ref="C77:D77"/>
    <mergeCell ref="E74:F74"/>
    <mergeCell ref="G74:H74"/>
    <mergeCell ref="J75:K75"/>
    <mergeCell ref="J76:K76"/>
    <mergeCell ref="J77:K77"/>
    <mergeCell ref="E75:F75"/>
    <mergeCell ref="E76:F76"/>
    <mergeCell ref="E77:F77"/>
    <mergeCell ref="G75:H75"/>
    <mergeCell ref="G76:H76"/>
    <mergeCell ref="G77:H77"/>
    <mergeCell ref="A74:B74"/>
    <mergeCell ref="A75:B75"/>
    <mergeCell ref="A76:B76"/>
    <mergeCell ref="A77:B77"/>
    <mergeCell ref="A73:B73"/>
  </mergeCells>
  <phoneticPr fontId="1" type="noConversion"/>
  <conditionalFormatting sqref="S51:W62 S63:U63 B5:W30 B35:W46 B51:R63 B64:W68">
    <cfRule type="cellIs" dxfId="41" priority="4" operator="equal">
      <formula>"초급"</formula>
    </cfRule>
  </conditionalFormatting>
  <conditionalFormatting sqref="B52:W52 B54:W54 B46:W46 B56:W56 B22:W22 B24:W24 B26:W26 B16:W16 B18:W18 B20:W20 B60:W60 B62:W62 B40:W40 B10:W10 B12:W12 B14:W14 B6:W6 B8:U8 B28:W28 B30:W30 B36:W36 B38:W38 B42:W42 B44:W44 B58:W58 B65:W65 B67:W68">
    <cfRule type="cellIs" dxfId="40" priority="3" operator="equal">
      <formula>"유아풀"</formula>
    </cfRule>
  </conditionalFormatting>
  <conditionalFormatting sqref="B35:W46 B51:W68">
    <cfRule type="cellIs" dxfId="39" priority="2" operator="equal">
      <formula>"기초"</formula>
    </cfRule>
  </conditionalFormatting>
  <conditionalFormatting sqref="B5:W30 B35:W46 B51:W68">
    <cfRule type="cellIs" dxfId="38" priority="1" operator="equal">
      <formula>0</formula>
    </cfRule>
  </conditionalFormatting>
  <dataValidations count="2">
    <dataValidation type="list" allowBlank="1" showInputMessage="1" showErrorMessage="1" sqref="B52:U52 B46:U46 B56:U56 B54:U54 B22:U22 B42:U42 B20:U20 B18:U18 B16:U16 B24:U24 B26:U26 B10:U10 B36:U36 B62:U63 B60:U60 B28:U28 B40:U40 B8:U8 B6:U6 B14:U14 B12:U12 B30:U30 B38:U38 B58:U58 B44:U44 B65:U65 B67:U68">
      <formula1>$AE$5:$AE$21</formula1>
    </dataValidation>
    <dataValidation type="list" allowBlank="1" showInputMessage="1" showErrorMessage="1" sqref="B45:U45 B51:U51 B53:U53 B55:U55 B21:U21 B43:U43 B19:U19 B17:U17 B15:U15 B59:U59 B23:U23 B25:U25 B9:U9 B35:U35 B61:U61 B39:U39 B29:U29 B7:U7 B5:U5 B13:U13 B11:U11 B27:U27 B37:U37 B57:U57 B41:U41 B66:U66 B64:U64">
      <formula1>$AC$5:$AC$22</formula1>
    </dataValidation>
  </dataValidations>
  <pageMargins left="0.11811023622047245" right="0.11811023622047245" top="0.22" bottom="0.19" header="0" footer="0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71"/>
  <sheetViews>
    <sheetView view="pageBreakPreview" zoomScale="120" zoomScaleNormal="120" zoomScaleSheetLayoutView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X1"/>
    </sheetView>
  </sheetViews>
  <sheetFormatPr defaultColWidth="4.625" defaultRowHeight="12.95" customHeight="1"/>
  <cols>
    <col min="1" max="1" width="3.125" style="1" customWidth="1"/>
    <col min="2" max="21" width="4" style="1" customWidth="1"/>
    <col min="22" max="22" width="4.125" style="1" customWidth="1"/>
    <col min="23" max="23" width="4" style="1" customWidth="1"/>
    <col min="24" max="24" width="3.125" style="36" customWidth="1"/>
    <col min="25" max="28" width="4.375" style="1" customWidth="1"/>
    <col min="29" max="29" width="6.625" style="1" customWidth="1"/>
    <col min="30" max="30" width="3.125" style="1" customWidth="1"/>
    <col min="31" max="31" width="6.25" style="1" customWidth="1"/>
    <col min="32" max="16384" width="4.625" style="1"/>
  </cols>
  <sheetData>
    <row r="1" spans="1:28" ht="19.5" customHeight="1">
      <c r="A1" s="92" t="s">
        <v>150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4"/>
      <c r="Z1" s="4"/>
      <c r="AA1" s="4"/>
      <c r="AB1" s="4"/>
    </row>
    <row r="2" spans="1:28" ht="6.75" customHeight="1"/>
    <row r="3" spans="1:28" ht="12.95" customHeight="1">
      <c r="A3" s="93" t="s">
        <v>0</v>
      </c>
      <c r="B3" s="95" t="s">
        <v>40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6"/>
      <c r="Y3" s="5"/>
      <c r="Z3" s="5"/>
      <c r="AA3" s="5"/>
      <c r="AB3" s="5"/>
    </row>
    <row r="4" spans="1:28" ht="12.95" customHeight="1">
      <c r="A4" s="94"/>
      <c r="B4" s="17" t="str">
        <f>'07월 강습계획'!B4</f>
        <v>김영욱</v>
      </c>
      <c r="C4" s="17" t="str">
        <f>'07월 강습계획'!C4</f>
        <v>김재훈</v>
      </c>
      <c r="D4" s="17" t="str">
        <f>'07월 강습계획'!D4</f>
        <v>박재우</v>
      </c>
      <c r="E4" s="17" t="str">
        <f>'07월 강습계획'!E4</f>
        <v>박찬웅</v>
      </c>
      <c r="F4" s="17" t="str">
        <f>'07월 강습계획'!F4</f>
        <v>박호용</v>
      </c>
      <c r="G4" s="17" t="str">
        <f>'07월 강습계획'!G4</f>
        <v>백정훈</v>
      </c>
      <c r="H4" s="17" t="str">
        <f>'07월 강습계획'!H4</f>
        <v>이은희</v>
      </c>
      <c r="I4" s="17" t="str">
        <f>'07월 강습계획'!I4</f>
        <v>황정원</v>
      </c>
      <c r="J4" s="17" t="str">
        <f>'07월 강습계획'!J4</f>
        <v>김병우</v>
      </c>
      <c r="K4" s="17">
        <f>'07월 강습계획'!K4</f>
        <v>0</v>
      </c>
      <c r="L4" s="17" t="str">
        <f>'07월 강습계획'!L4</f>
        <v>김정훈</v>
      </c>
      <c r="M4" s="17" t="str">
        <f>'07월 강습계획'!M4</f>
        <v>김경학</v>
      </c>
      <c r="N4" s="17" t="str">
        <f>'07월 강습계획'!N4</f>
        <v>김재홍</v>
      </c>
      <c r="O4" s="17" t="str">
        <f>'07월 강습계획'!O4</f>
        <v>도형석</v>
      </c>
      <c r="P4" s="17" t="str">
        <f>'07월 강습계획'!P4</f>
        <v>이영주</v>
      </c>
      <c r="Q4" s="17" t="str">
        <f>'07월 강습계획'!Q4</f>
        <v>손경락</v>
      </c>
      <c r="R4" s="17" t="str">
        <f>'07월 강습계획'!R4</f>
        <v>이두용</v>
      </c>
      <c r="S4" s="17" t="str">
        <f>'07월 강습계획'!S4</f>
        <v>정재훈</v>
      </c>
      <c r="T4" s="17" t="str">
        <f>'07월 강습계획'!T4</f>
        <v>김미경</v>
      </c>
      <c r="U4" s="17" t="str">
        <f>'07월 강습계획'!U4</f>
        <v>이경희</v>
      </c>
      <c r="V4" s="17" t="s">
        <v>5</v>
      </c>
      <c r="W4" s="18" t="s">
        <v>111</v>
      </c>
      <c r="X4" s="37" t="s">
        <v>6</v>
      </c>
      <c r="Y4" s="6"/>
      <c r="Z4" s="6"/>
      <c r="AA4" s="6"/>
      <c r="AB4" s="6"/>
    </row>
    <row r="5" spans="1:28" ht="11.25" customHeight="1">
      <c r="A5" s="97" t="s">
        <v>1</v>
      </c>
      <c r="B5" s="9">
        <f>'07월 강습계획'!B5</f>
        <v>0</v>
      </c>
      <c r="C5" s="9" t="str">
        <f>'07월 강습계획'!C5</f>
        <v>교정B</v>
      </c>
      <c r="D5" s="9" t="str">
        <f>'07월 강습계획'!D5</f>
        <v>선수</v>
      </c>
      <c r="E5" s="9" t="str">
        <f>'07월 강습계획'!E5</f>
        <v>초급</v>
      </c>
      <c r="F5" s="9" t="str">
        <f>'07월 강습계획'!F5</f>
        <v>교정A</v>
      </c>
      <c r="G5" s="9" t="str">
        <f>'07월 강습계획'!G5</f>
        <v>연수A</v>
      </c>
      <c r="H5" s="9" t="str">
        <f>'07월 강습계획'!H5</f>
        <v>연수B</v>
      </c>
      <c r="I5" s="9">
        <f>'07월 강습계획'!I5</f>
        <v>0</v>
      </c>
      <c r="J5" s="9" t="str">
        <f>'07월 강습계획'!J5</f>
        <v>마스터</v>
      </c>
      <c r="K5" s="9">
        <f>'07월 강습계획'!K5</f>
        <v>0</v>
      </c>
      <c r="L5" s="9">
        <f>'07월 강습계획'!L5</f>
        <v>0</v>
      </c>
      <c r="M5" s="9">
        <f>'07월 강습계획'!M5</f>
        <v>0</v>
      </c>
      <c r="N5" s="9">
        <f>'07월 강습계획'!N5</f>
        <v>0</v>
      </c>
      <c r="O5" s="9">
        <f>'07월 강습계획'!O5</f>
        <v>0</v>
      </c>
      <c r="P5" s="9">
        <f>'07월 강습계획'!P5</f>
        <v>0</v>
      </c>
      <c r="Q5" s="9">
        <f>'07월 강습계획'!Q5</f>
        <v>0</v>
      </c>
      <c r="R5" s="9">
        <f>'07월 강습계획'!R5</f>
        <v>0</v>
      </c>
      <c r="S5" s="9">
        <f>'07월 강습계획'!S5</f>
        <v>0</v>
      </c>
      <c r="T5" s="9">
        <f>'07월 강습계획'!T5</f>
        <v>0</v>
      </c>
      <c r="U5" s="9">
        <f>'07월 강습계획'!U5</f>
        <v>0</v>
      </c>
      <c r="V5" s="9">
        <f>'07월 강습계획'!V5</f>
        <v>0</v>
      </c>
      <c r="W5" s="9" t="str">
        <f>'07월 강습계획'!W5</f>
        <v>조희정</v>
      </c>
      <c r="X5" s="99">
        <f>SUM(B6:W6)</f>
        <v>0</v>
      </c>
      <c r="Y5" s="6"/>
      <c r="Z5" s="6"/>
      <c r="AA5" s="6"/>
      <c r="AB5" s="6"/>
    </row>
    <row r="6" spans="1:28" ht="11.25" customHeight="1">
      <c r="A6" s="98"/>
      <c r="B6" s="13"/>
      <c r="C6" s="13"/>
      <c r="D6" s="13"/>
      <c r="E6" s="13"/>
      <c r="F6" s="13"/>
      <c r="G6" s="13"/>
      <c r="H6" s="21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91"/>
      <c r="Y6" s="6"/>
      <c r="Z6" s="6"/>
      <c r="AA6" s="6"/>
      <c r="AB6" s="6"/>
    </row>
    <row r="7" spans="1:28" ht="11.25" customHeight="1">
      <c r="A7" s="98" t="s">
        <v>7</v>
      </c>
      <c r="B7" s="9" t="str">
        <f>'07월 강습계획'!B7</f>
        <v>교정A</v>
      </c>
      <c r="C7" s="9">
        <f>'07월 강습계획'!C7</f>
        <v>0</v>
      </c>
      <c r="D7" s="9" t="str">
        <f>'07월 강습계획'!D7</f>
        <v>마스터</v>
      </c>
      <c r="E7" s="9" t="str">
        <f>'07월 강습계획'!E7</f>
        <v>연수A</v>
      </c>
      <c r="F7" s="9" t="str">
        <f>'07월 강습계획'!F7</f>
        <v>선수</v>
      </c>
      <c r="G7" s="9" t="str">
        <f>'07월 강습계획'!G7</f>
        <v>연수B</v>
      </c>
      <c r="H7" s="9">
        <f>'07월 강습계획'!H7</f>
        <v>0</v>
      </c>
      <c r="I7" s="9" t="str">
        <f>'07월 강습계획'!I7</f>
        <v>교정B</v>
      </c>
      <c r="J7" s="9" t="str">
        <f>'07월 강습계획'!J7</f>
        <v>중급</v>
      </c>
      <c r="K7" s="9">
        <f>'07월 강습계획'!K7</f>
        <v>0</v>
      </c>
      <c r="L7" s="9">
        <f>'07월 강습계획'!L7</f>
        <v>0</v>
      </c>
      <c r="M7" s="9">
        <f>'07월 강습계획'!M7</f>
        <v>0</v>
      </c>
      <c r="N7" s="9">
        <f>'07월 강습계획'!N7</f>
        <v>0</v>
      </c>
      <c r="O7" s="9">
        <f>'07월 강습계획'!O7</f>
        <v>0</v>
      </c>
      <c r="P7" s="9">
        <f>'07월 강습계획'!P7</f>
        <v>0</v>
      </c>
      <c r="Q7" s="9">
        <f>'07월 강습계획'!Q7</f>
        <v>0</v>
      </c>
      <c r="R7" s="9">
        <f>'07월 강습계획'!R7</f>
        <v>0</v>
      </c>
      <c r="S7" s="9">
        <f>'07월 강습계획'!S7</f>
        <v>0</v>
      </c>
      <c r="T7" s="9">
        <f>'07월 강습계획'!T7</f>
        <v>0</v>
      </c>
      <c r="U7" s="9">
        <f>'07월 강습계획'!U7</f>
        <v>0</v>
      </c>
      <c r="V7" s="9" t="str">
        <f>'07월 강습계획'!V7</f>
        <v>최진영</v>
      </c>
      <c r="W7" s="9" t="str">
        <f>'07월 강습계획'!W7</f>
        <v>지정희</v>
      </c>
      <c r="X7" s="99">
        <f>SUM(B8:W8)</f>
        <v>0</v>
      </c>
      <c r="Y7" s="6"/>
      <c r="Z7" s="6"/>
      <c r="AA7" s="6"/>
      <c r="AB7" s="6"/>
    </row>
    <row r="8" spans="1:28" ht="11.25" customHeight="1">
      <c r="A8" s="98"/>
      <c r="B8" s="13"/>
      <c r="C8" s="13"/>
      <c r="D8" s="13"/>
      <c r="E8" s="13"/>
      <c r="F8" s="13"/>
      <c r="G8" s="21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91"/>
      <c r="Y8" s="6"/>
      <c r="Z8" s="6"/>
      <c r="AA8" s="6"/>
      <c r="AB8" s="6"/>
    </row>
    <row r="9" spans="1:28" ht="11.25" customHeight="1">
      <c r="A9" s="98" t="s">
        <v>8</v>
      </c>
      <c r="B9" s="9" t="str">
        <f>'07월 강습계획'!B9</f>
        <v>교정B</v>
      </c>
      <c r="C9" s="9" t="str">
        <f>'07월 강습계획'!C9</f>
        <v>마스터</v>
      </c>
      <c r="D9" s="9" t="str">
        <f>'07월 강습계획'!D9</f>
        <v>선수</v>
      </c>
      <c r="E9" s="9" t="str">
        <f>'07월 강습계획'!E9</f>
        <v>교정A</v>
      </c>
      <c r="F9" s="9" t="str">
        <f>'07월 강습계획'!F9</f>
        <v>연수</v>
      </c>
      <c r="G9" s="9">
        <f>'07월 강습계획'!G9</f>
        <v>0</v>
      </c>
      <c r="H9" s="9">
        <f>'07월 강습계획'!H9</f>
        <v>0</v>
      </c>
      <c r="I9" s="9" t="str">
        <f>'07월 강습계획'!I9</f>
        <v>상급</v>
      </c>
      <c r="J9" s="9">
        <f>'07월 강습계획'!J9</f>
        <v>0</v>
      </c>
      <c r="K9" s="9">
        <f>'07월 강습계획'!K9</f>
        <v>0</v>
      </c>
      <c r="L9" s="9">
        <f>'07월 강습계획'!L9</f>
        <v>0</v>
      </c>
      <c r="M9" s="9">
        <f>'07월 강습계획'!M9</f>
        <v>0</v>
      </c>
      <c r="N9" s="9">
        <f>'07월 강습계획'!N9</f>
        <v>0</v>
      </c>
      <c r="O9" s="9">
        <f>'07월 강습계획'!O9</f>
        <v>0</v>
      </c>
      <c r="P9" s="9">
        <f>'07월 강습계획'!P9</f>
        <v>0</v>
      </c>
      <c r="Q9" s="9">
        <f>'07월 강습계획'!Q9</f>
        <v>0</v>
      </c>
      <c r="R9" s="9">
        <f>'07월 강습계획'!R9</f>
        <v>0</v>
      </c>
      <c r="S9" s="9">
        <f>'07월 강습계획'!S9</f>
        <v>0</v>
      </c>
      <c r="T9" s="9">
        <f>'07월 강습계획'!T9</f>
        <v>0</v>
      </c>
      <c r="U9" s="9">
        <f>'07월 강습계획'!U9</f>
        <v>0</v>
      </c>
      <c r="V9" s="9" t="str">
        <f>'07월 강습계획'!V9</f>
        <v>강경조</v>
      </c>
      <c r="W9" s="9" t="str">
        <f>'07월 강습계획'!W9</f>
        <v>조희정</v>
      </c>
      <c r="X9" s="99">
        <f t="shared" ref="X9" si="0">SUM(B10:W10)</f>
        <v>0</v>
      </c>
      <c r="Y9" s="6"/>
      <c r="Z9" s="6"/>
      <c r="AA9" s="6"/>
      <c r="AB9" s="6"/>
    </row>
    <row r="10" spans="1:28" ht="11.25" customHeight="1">
      <c r="A10" s="98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21"/>
      <c r="P10" s="13"/>
      <c r="Q10" s="13"/>
      <c r="R10" s="13"/>
      <c r="S10" s="13"/>
      <c r="T10" s="13"/>
      <c r="U10" s="13"/>
      <c r="V10" s="13"/>
      <c r="W10" s="13"/>
      <c r="X10" s="91"/>
      <c r="Y10" s="6"/>
      <c r="Z10" s="6"/>
      <c r="AA10" s="6"/>
      <c r="AB10" s="6"/>
    </row>
    <row r="11" spans="1:28" ht="11.25" customHeight="1">
      <c r="A11" s="98" t="s">
        <v>9</v>
      </c>
      <c r="B11" s="9" t="str">
        <f>'07월 강습계획'!B11</f>
        <v>교정A</v>
      </c>
      <c r="C11" s="9" t="str">
        <f>'07월 강습계획'!C11</f>
        <v>연수B</v>
      </c>
      <c r="D11" s="9" t="str">
        <f>'07월 강습계획'!D11</f>
        <v>연수A</v>
      </c>
      <c r="E11" s="9">
        <f>'07월 강습계획'!E11</f>
        <v>0</v>
      </c>
      <c r="F11" s="9">
        <f>'07월 강습계획'!F11</f>
        <v>0</v>
      </c>
      <c r="G11" s="9" t="str">
        <f>'07월 강습계획'!G11</f>
        <v>안전A</v>
      </c>
      <c r="H11" s="9" t="str">
        <f>'07월 강습계획'!H11</f>
        <v>교정B</v>
      </c>
      <c r="I11" s="9" t="str">
        <f>'07월 강습계획'!I11</f>
        <v>마스터</v>
      </c>
      <c r="J11" s="9">
        <f>'07월 강습계획'!J11</f>
        <v>0</v>
      </c>
      <c r="K11" s="9">
        <f>'07월 강습계획'!K11</f>
        <v>0</v>
      </c>
      <c r="L11" s="9" t="str">
        <f>'07월 강습계획'!L11</f>
        <v>선수</v>
      </c>
      <c r="M11" s="9">
        <f>'07월 강습계획'!M11</f>
        <v>0</v>
      </c>
      <c r="N11" s="9">
        <f>'07월 강습계획'!N11</f>
        <v>0</v>
      </c>
      <c r="O11" s="9">
        <f>'07월 강습계획'!O11</f>
        <v>0</v>
      </c>
      <c r="P11" s="9">
        <f>'07월 강습계획'!P11</f>
        <v>0</v>
      </c>
      <c r="Q11" s="9">
        <f>'07월 강습계획'!Q11</f>
        <v>0</v>
      </c>
      <c r="R11" s="9">
        <f>'07월 강습계획'!R11</f>
        <v>0</v>
      </c>
      <c r="S11" s="9">
        <f>'07월 강습계획'!S11</f>
        <v>0</v>
      </c>
      <c r="T11" s="9">
        <f>'07월 강습계획'!T11</f>
        <v>0</v>
      </c>
      <c r="U11" s="9">
        <f>'07월 강습계획'!U11</f>
        <v>0</v>
      </c>
      <c r="V11" s="9">
        <f>'07월 강습계획'!V11</f>
        <v>0</v>
      </c>
      <c r="W11" s="9" t="str">
        <f>'07월 강습계획'!W11</f>
        <v>에어로빅</v>
      </c>
      <c r="X11" s="99">
        <f t="shared" ref="X11" si="1">SUM(B12:W12)</f>
        <v>0</v>
      </c>
      <c r="Y11" s="6"/>
      <c r="Z11" s="6"/>
      <c r="AA11" s="6"/>
      <c r="AB11" s="6"/>
    </row>
    <row r="12" spans="1:28" ht="11.25" customHeight="1">
      <c r="A12" s="98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91"/>
      <c r="Y12" s="6"/>
      <c r="Z12" s="6"/>
      <c r="AA12" s="6"/>
      <c r="AB12" s="6"/>
    </row>
    <row r="13" spans="1:28" ht="11.25" customHeight="1">
      <c r="A13" s="98" t="s">
        <v>10</v>
      </c>
      <c r="B13" s="9" t="str">
        <f>'07월 강습계획'!B13</f>
        <v>연수</v>
      </c>
      <c r="C13" s="9" t="str">
        <f>'07월 강습계획'!C13</f>
        <v>마스터</v>
      </c>
      <c r="D13" s="9">
        <f>'07월 강습계획'!D13</f>
        <v>0</v>
      </c>
      <c r="E13" s="9">
        <f>'07월 강습계획'!E13</f>
        <v>0</v>
      </c>
      <c r="F13" s="9">
        <f>'07월 강습계획'!F13</f>
        <v>0</v>
      </c>
      <c r="G13" s="9" t="str">
        <f>'07월 강습계획'!G13</f>
        <v>교정A</v>
      </c>
      <c r="H13" s="9" t="str">
        <f>'07월 강습계획'!H13</f>
        <v>선수B</v>
      </c>
      <c r="I13" s="9" t="str">
        <f>'07월 강습계획'!I13</f>
        <v>선수A</v>
      </c>
      <c r="J13" s="9">
        <f>'07월 강습계획'!J13</f>
        <v>0</v>
      </c>
      <c r="K13" s="9">
        <f>'07월 강습계획'!K13</f>
        <v>0</v>
      </c>
      <c r="L13" s="9">
        <f>'07월 강습계획'!L13</f>
        <v>0</v>
      </c>
      <c r="M13" s="9">
        <f>'07월 강습계획'!M13</f>
        <v>0</v>
      </c>
      <c r="N13" s="9" t="str">
        <f>'07월 강습계획'!N13</f>
        <v>교정B</v>
      </c>
      <c r="O13" s="9">
        <f>'07월 강습계획'!O13</f>
        <v>0</v>
      </c>
      <c r="P13" s="9">
        <f>'07월 강습계획'!P13</f>
        <v>0</v>
      </c>
      <c r="Q13" s="9">
        <f>'07월 강습계획'!Q13</f>
        <v>0</v>
      </c>
      <c r="R13" s="9">
        <f>'07월 강습계획'!R13</f>
        <v>0</v>
      </c>
      <c r="S13" s="9">
        <f>'07월 강습계획'!S13</f>
        <v>0</v>
      </c>
      <c r="T13" s="9">
        <f>'07월 강습계획'!T13</f>
        <v>0</v>
      </c>
      <c r="U13" s="9">
        <f>'07월 강습계획'!U13</f>
        <v>0</v>
      </c>
      <c r="V13" s="9" t="str">
        <f>'07월 강습계획'!V13</f>
        <v>최진영</v>
      </c>
      <c r="W13" s="9" t="str">
        <f>'07월 강습계획'!W13</f>
        <v>이영숙</v>
      </c>
      <c r="X13" s="99">
        <f t="shared" ref="X13" si="2">SUM(B14:W14)</f>
        <v>0</v>
      </c>
      <c r="Y13" s="6"/>
      <c r="Z13" s="6"/>
      <c r="AA13" s="6"/>
      <c r="AB13" s="6"/>
    </row>
    <row r="14" spans="1:28" ht="11.25" customHeight="1">
      <c r="A14" s="98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91"/>
      <c r="Y14" s="6"/>
      <c r="Z14" s="6"/>
      <c r="AA14" s="6"/>
      <c r="AB14" s="6"/>
    </row>
    <row r="15" spans="1:28" ht="11.25" customHeight="1">
      <c r="A15" s="98" t="s">
        <v>11</v>
      </c>
      <c r="B15" s="9">
        <f>'07월 강습계획'!B15</f>
        <v>0</v>
      </c>
      <c r="C15" s="9">
        <f>'07월 강습계획'!C15</f>
        <v>0</v>
      </c>
      <c r="D15" s="9">
        <f>'07월 강습계획'!D15</f>
        <v>0</v>
      </c>
      <c r="E15" s="9">
        <f>'07월 강습계획'!E15</f>
        <v>0</v>
      </c>
      <c r="F15" s="9">
        <f>'07월 강습계획'!F15</f>
        <v>0</v>
      </c>
      <c r="G15" s="9">
        <f>'07월 강습계획'!G15</f>
        <v>0</v>
      </c>
      <c r="H15" s="9">
        <f>'07월 강습계획'!H15</f>
        <v>0</v>
      </c>
      <c r="I15" s="9">
        <f>'07월 강습계획'!I15</f>
        <v>0</v>
      </c>
      <c r="J15" s="9">
        <f>'07월 강습계획'!J15</f>
        <v>0</v>
      </c>
      <c r="K15" s="9">
        <f>'07월 강습계획'!K15</f>
        <v>0</v>
      </c>
      <c r="L15" s="9">
        <f>'07월 강습계획'!L15</f>
        <v>0</v>
      </c>
      <c r="M15" s="9">
        <f>'07월 강습계획'!M15</f>
        <v>0</v>
      </c>
      <c r="N15" s="9">
        <f>'07월 강습계획'!N15</f>
        <v>0</v>
      </c>
      <c r="O15" s="9">
        <f>'07월 강습계획'!O15</f>
        <v>0</v>
      </c>
      <c r="P15" s="9">
        <f>'07월 강습계획'!P15</f>
        <v>0</v>
      </c>
      <c r="Q15" s="9">
        <f>'07월 강습계획'!Q15</f>
        <v>0</v>
      </c>
      <c r="R15" s="9">
        <f>'07월 강습계획'!R15</f>
        <v>0</v>
      </c>
      <c r="S15" s="9">
        <f>'07월 강습계획'!S15</f>
        <v>0</v>
      </c>
      <c r="T15" s="9">
        <f>'07월 강습계획'!T15</f>
        <v>0</v>
      </c>
      <c r="U15" s="9">
        <f>'07월 강습계획'!U15</f>
        <v>0</v>
      </c>
      <c r="V15" s="9" t="str">
        <f>'07월 강습계획'!V15</f>
        <v>김문주</v>
      </c>
      <c r="W15" s="9">
        <f>'07월 강습계획'!W15</f>
        <v>0</v>
      </c>
      <c r="X15" s="99">
        <f t="shared" ref="X15" si="3">SUM(B16:W16)</f>
        <v>0</v>
      </c>
      <c r="Y15" s="6"/>
      <c r="Z15" s="6"/>
      <c r="AA15" s="6"/>
      <c r="AB15" s="6"/>
    </row>
    <row r="16" spans="1:28" ht="11.25" customHeight="1">
      <c r="A16" s="98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91"/>
      <c r="Y16" s="6"/>
      <c r="Z16" s="6"/>
      <c r="AA16" s="6"/>
      <c r="AB16" s="6"/>
    </row>
    <row r="17" spans="1:28" ht="11.25" customHeight="1">
      <c r="A17" s="98" t="s">
        <v>12</v>
      </c>
      <c r="B17" s="9">
        <f>'07월 강습계획'!B17</f>
        <v>0</v>
      </c>
      <c r="C17" s="9">
        <f>'07월 강습계획'!C17</f>
        <v>0</v>
      </c>
      <c r="D17" s="9">
        <f>'07월 강습계획'!D17</f>
        <v>0</v>
      </c>
      <c r="E17" s="9">
        <f>'07월 강습계획'!E17</f>
        <v>0</v>
      </c>
      <c r="F17" s="9">
        <f>'07월 강습계획'!F17</f>
        <v>0</v>
      </c>
      <c r="G17" s="9">
        <f>'07월 강습계획'!G17</f>
        <v>0</v>
      </c>
      <c r="H17" s="9">
        <f>'07월 강습계획'!H17</f>
        <v>0</v>
      </c>
      <c r="I17" s="9">
        <f>'07월 강습계획'!I17</f>
        <v>0</v>
      </c>
      <c r="J17" s="9">
        <f>'07월 강습계획'!J17</f>
        <v>0</v>
      </c>
      <c r="K17" s="9">
        <f>'07월 강습계획'!K17</f>
        <v>0</v>
      </c>
      <c r="L17" s="9">
        <f>'07월 강습계획'!L17</f>
        <v>0</v>
      </c>
      <c r="M17" s="9">
        <f>'07월 강습계획'!M17</f>
        <v>0</v>
      </c>
      <c r="N17" s="9">
        <f>'07월 강습계획'!N17</f>
        <v>0</v>
      </c>
      <c r="O17" s="9">
        <f>'07월 강습계획'!O17</f>
        <v>0</v>
      </c>
      <c r="P17" s="9">
        <f>'07월 강습계획'!P17</f>
        <v>0</v>
      </c>
      <c r="Q17" s="9">
        <f>'07월 강습계획'!Q17</f>
        <v>0</v>
      </c>
      <c r="R17" s="9">
        <f>'07월 강습계획'!R17</f>
        <v>0</v>
      </c>
      <c r="S17" s="9">
        <f>'07월 강습계획'!S17</f>
        <v>0</v>
      </c>
      <c r="T17" s="9">
        <f>'07월 강습계획'!T17</f>
        <v>0</v>
      </c>
      <c r="U17" s="9">
        <f>'07월 강습계획'!U17</f>
        <v>0</v>
      </c>
      <c r="V17" s="9" t="str">
        <f>'07월 강습계획'!V17</f>
        <v>윤주선</v>
      </c>
      <c r="W17" s="9">
        <f>'07월 강습계획'!W17</f>
        <v>0</v>
      </c>
      <c r="X17" s="99">
        <f t="shared" ref="X17" si="4">SUM(B18:W18)</f>
        <v>0</v>
      </c>
      <c r="Y17" s="6"/>
      <c r="Z17" s="6"/>
      <c r="AA17" s="6"/>
      <c r="AB17" s="6"/>
    </row>
    <row r="18" spans="1:28" ht="11.25" customHeight="1">
      <c r="A18" s="98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91"/>
      <c r="Y18" s="6"/>
      <c r="Z18" s="6"/>
      <c r="AA18" s="6"/>
      <c r="AB18" s="6"/>
    </row>
    <row r="19" spans="1:28" ht="11.25" customHeight="1">
      <c r="A19" s="98" t="s">
        <v>13</v>
      </c>
      <c r="B19" s="9">
        <f>'07월 강습계획'!B19</f>
        <v>0</v>
      </c>
      <c r="C19" s="9">
        <f>'07월 강습계획'!C19</f>
        <v>0</v>
      </c>
      <c r="D19" s="9">
        <f>'07월 강습계획'!D19</f>
        <v>0</v>
      </c>
      <c r="E19" s="9">
        <f>'07월 강습계획'!E19</f>
        <v>0</v>
      </c>
      <c r="F19" s="9">
        <f>'07월 강습계획'!F19</f>
        <v>0</v>
      </c>
      <c r="G19" s="9">
        <f>'07월 강습계획'!G19</f>
        <v>0</v>
      </c>
      <c r="H19" s="9">
        <f>'07월 강습계획'!H19</f>
        <v>0</v>
      </c>
      <c r="I19" s="9">
        <f>'07월 강습계획'!I19</f>
        <v>0</v>
      </c>
      <c r="J19" s="9">
        <f>'07월 강습계획'!J19</f>
        <v>0</v>
      </c>
      <c r="K19" s="9">
        <f>'07월 강습계획'!K19</f>
        <v>0</v>
      </c>
      <c r="L19" s="9">
        <f>'07월 강습계획'!L19</f>
        <v>0</v>
      </c>
      <c r="M19" s="9" t="str">
        <f>'07월 강습계획'!M19</f>
        <v>고급</v>
      </c>
      <c r="N19" s="9">
        <f>'07월 강습계획'!N19</f>
        <v>0</v>
      </c>
      <c r="O19" s="9" t="str">
        <f>'07월 강습계획'!O19</f>
        <v>교정</v>
      </c>
      <c r="P19" s="9" t="str">
        <f>'07월 강습계획'!P19</f>
        <v>선수</v>
      </c>
      <c r="Q19" s="9" t="str">
        <f>'07월 강습계획'!Q19</f>
        <v>연수</v>
      </c>
      <c r="R19" s="9" t="str">
        <f>'07월 강습계획'!R19</f>
        <v>마스터</v>
      </c>
      <c r="S19" s="9" t="str">
        <f>'07월 강습계획'!S19</f>
        <v>안전B</v>
      </c>
      <c r="T19" s="9">
        <f>'07월 강습계획'!T19</f>
        <v>0</v>
      </c>
      <c r="U19" s="9">
        <f>'07월 강습계획'!U19</f>
        <v>0</v>
      </c>
      <c r="V19" s="9" t="str">
        <f>'07월 강습계획'!V19</f>
        <v>강경조</v>
      </c>
      <c r="W19" s="9">
        <f>'07월 강습계획'!W19</f>
        <v>0</v>
      </c>
      <c r="X19" s="99">
        <f t="shared" ref="X19" si="5">SUM(B20:W20)</f>
        <v>0</v>
      </c>
      <c r="Y19" s="6"/>
      <c r="Z19" s="6"/>
      <c r="AA19" s="6"/>
      <c r="AB19" s="6"/>
    </row>
    <row r="20" spans="1:28" ht="11.25" customHeight="1">
      <c r="A20" s="98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21"/>
      <c r="T20" s="21"/>
      <c r="U20" s="13"/>
      <c r="V20" s="13"/>
      <c r="W20" s="13"/>
      <c r="X20" s="91"/>
      <c r="Y20" s="6"/>
      <c r="Z20" s="6"/>
      <c r="AA20" s="6"/>
      <c r="AB20" s="6"/>
    </row>
    <row r="21" spans="1:28" ht="11.25" customHeight="1">
      <c r="A21" s="98" t="s">
        <v>14</v>
      </c>
      <c r="B21" s="9">
        <f>'07월 강습계획'!B21</f>
        <v>0</v>
      </c>
      <c r="C21" s="9">
        <f>'07월 강습계획'!C21</f>
        <v>0</v>
      </c>
      <c r="D21" s="9">
        <f>'07월 강습계획'!D21</f>
        <v>0</v>
      </c>
      <c r="E21" s="9">
        <f>'07월 강습계획'!E21</f>
        <v>0</v>
      </c>
      <c r="F21" s="9">
        <f>'07월 강습계획'!F21</f>
        <v>0</v>
      </c>
      <c r="G21" s="9">
        <f>'07월 강습계획'!G21</f>
        <v>0</v>
      </c>
      <c r="H21" s="9">
        <f>'07월 강습계획'!H21</f>
        <v>0</v>
      </c>
      <c r="I21" s="9">
        <f>'07월 강습계획'!I21</f>
        <v>0</v>
      </c>
      <c r="J21" s="9">
        <f>'07월 강습계획'!J21</f>
        <v>0</v>
      </c>
      <c r="K21" s="9">
        <f>'07월 강습계획'!K21</f>
        <v>0</v>
      </c>
      <c r="L21" s="9">
        <f>'07월 강습계획'!L21</f>
        <v>0</v>
      </c>
      <c r="M21" s="9">
        <f>'07월 강습계획'!M21</f>
        <v>0</v>
      </c>
      <c r="N21" s="9" t="str">
        <f>'07월 강습계획'!N21</f>
        <v>연수</v>
      </c>
      <c r="O21" s="9" t="str">
        <f>'07월 강습계획'!O21</f>
        <v>선수</v>
      </c>
      <c r="P21" s="9" t="str">
        <f>'07월 강습계획'!P21</f>
        <v>마스터</v>
      </c>
      <c r="Q21" s="9" t="str">
        <f>'07월 강습계획'!Q21</f>
        <v>상급</v>
      </c>
      <c r="R21" s="9" t="str">
        <f>'07월 강습계획'!R21</f>
        <v>중급</v>
      </c>
      <c r="S21" s="9" t="str">
        <f>'07월 강습계획'!S21</f>
        <v>고급</v>
      </c>
      <c r="T21" s="9">
        <f>'07월 강습계획'!T21</f>
        <v>0</v>
      </c>
      <c r="U21" s="9">
        <f>'07월 강습계획'!U21</f>
        <v>0</v>
      </c>
      <c r="V21" s="9" t="str">
        <f>'07월 강습계획'!V21</f>
        <v>김문주</v>
      </c>
      <c r="W21" s="9">
        <f>'07월 강습계획'!W21</f>
        <v>0</v>
      </c>
      <c r="X21" s="99">
        <f t="shared" ref="X21" si="6">SUM(B22:W22)</f>
        <v>0</v>
      </c>
      <c r="Y21" s="6"/>
      <c r="Z21" s="6"/>
      <c r="AA21" s="6"/>
      <c r="AB21" s="6"/>
    </row>
    <row r="22" spans="1:28" ht="11.25" customHeight="1">
      <c r="A22" s="98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91"/>
      <c r="Y22" s="6"/>
      <c r="Z22" s="6"/>
      <c r="AA22" s="6"/>
      <c r="AB22" s="6"/>
    </row>
    <row r="23" spans="1:28" ht="11.25" customHeight="1">
      <c r="A23" s="98" t="s">
        <v>15</v>
      </c>
      <c r="B23" s="9">
        <f>'07월 강습계획'!B23</f>
        <v>0</v>
      </c>
      <c r="C23" s="9">
        <f>'07월 강습계획'!C23</f>
        <v>0</v>
      </c>
      <c r="D23" s="9">
        <f>'07월 강습계획'!D23</f>
        <v>0</v>
      </c>
      <c r="E23" s="9">
        <f>'07월 강습계획'!E23</f>
        <v>0</v>
      </c>
      <c r="F23" s="9">
        <f>'07월 강습계획'!F23</f>
        <v>0</v>
      </c>
      <c r="G23" s="9">
        <f>'07월 강습계획'!G23</f>
        <v>0</v>
      </c>
      <c r="H23" s="9">
        <f>'07월 강습계획'!H23</f>
        <v>0</v>
      </c>
      <c r="I23" s="9">
        <f>'07월 강습계획'!I23</f>
        <v>0</v>
      </c>
      <c r="J23" s="9">
        <f>'07월 강습계획'!J23</f>
        <v>0</v>
      </c>
      <c r="K23" s="9">
        <f>'07월 강습계획'!K23</f>
        <v>0</v>
      </c>
      <c r="L23" s="9">
        <f>'07월 강습계획'!L23</f>
        <v>0</v>
      </c>
      <c r="M23" s="9">
        <f>'07월 강습계획'!M23</f>
        <v>0</v>
      </c>
      <c r="N23" s="9">
        <f>'07월 강습계획'!N23</f>
        <v>0</v>
      </c>
      <c r="O23" s="9">
        <f>'07월 강습계획'!O23</f>
        <v>0</v>
      </c>
      <c r="P23" s="9">
        <f>'07월 강습계획'!P23</f>
        <v>0</v>
      </c>
      <c r="Q23" s="9">
        <f>'07월 강습계획'!Q23</f>
        <v>0</v>
      </c>
      <c r="R23" s="9">
        <f>'07월 강습계획'!R23</f>
        <v>0</v>
      </c>
      <c r="S23" s="9">
        <f>'07월 강습계획'!S23</f>
        <v>0</v>
      </c>
      <c r="T23" s="9">
        <f>'07월 강습계획'!T23</f>
        <v>0</v>
      </c>
      <c r="U23" s="9">
        <f>'07월 강습계획'!U23</f>
        <v>0</v>
      </c>
      <c r="V23" s="9" t="str">
        <f>'07월 강습계획'!V23</f>
        <v>윤주선</v>
      </c>
      <c r="W23" s="9">
        <f>'07월 강습계획'!W23</f>
        <v>0</v>
      </c>
      <c r="X23" s="99">
        <f t="shared" ref="X23" si="7">SUM(B24:W24)</f>
        <v>0</v>
      </c>
      <c r="Y23" s="6"/>
      <c r="Z23" s="6"/>
      <c r="AA23" s="6"/>
      <c r="AB23" s="6"/>
    </row>
    <row r="24" spans="1:28" ht="11.25" customHeight="1">
      <c r="A24" s="98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91"/>
      <c r="Y24" s="6"/>
      <c r="Z24" s="6"/>
      <c r="AA24" s="6"/>
      <c r="AB24" s="6"/>
    </row>
    <row r="25" spans="1:28" ht="11.25" customHeight="1">
      <c r="A25" s="98" t="s">
        <v>16</v>
      </c>
      <c r="B25" s="9">
        <f>'07월 강습계획'!B25</f>
        <v>0</v>
      </c>
      <c r="C25" s="9">
        <f>'07월 강습계획'!C25</f>
        <v>0</v>
      </c>
      <c r="D25" s="9">
        <f>'07월 강습계획'!D25</f>
        <v>0</v>
      </c>
      <c r="E25" s="9">
        <f>'07월 강습계획'!E25</f>
        <v>0</v>
      </c>
      <c r="F25" s="9">
        <f>'07월 강습계획'!F25</f>
        <v>0</v>
      </c>
      <c r="G25" s="9">
        <f>'07월 강습계획'!G25</f>
        <v>0</v>
      </c>
      <c r="H25" s="9">
        <f>'07월 강습계획'!H25</f>
        <v>0</v>
      </c>
      <c r="I25" s="9">
        <f>'07월 강습계획'!I25</f>
        <v>0</v>
      </c>
      <c r="J25" s="9">
        <f>'07월 강습계획'!J25</f>
        <v>0</v>
      </c>
      <c r="K25" s="9">
        <f>'07월 강습계획'!K25</f>
        <v>0</v>
      </c>
      <c r="L25" s="9">
        <f>'07월 강습계획'!L25</f>
        <v>0</v>
      </c>
      <c r="M25" s="9" t="str">
        <f>'07월 강습계획'!M25</f>
        <v>어린이</v>
      </c>
      <c r="N25" s="9">
        <f>'07월 강습계획'!N25</f>
        <v>0</v>
      </c>
      <c r="O25" s="9">
        <f>'07월 강습계획'!O25</f>
        <v>0</v>
      </c>
      <c r="P25" s="9">
        <f>'07월 강습계획'!P25</f>
        <v>0</v>
      </c>
      <c r="Q25" s="9" t="str">
        <f>'07월 강습계획'!Q25</f>
        <v>어린이</v>
      </c>
      <c r="R25" s="9">
        <f>'07월 강습계획'!R25</f>
        <v>0</v>
      </c>
      <c r="S25" s="9">
        <f>'07월 강습계획'!S25</f>
        <v>0</v>
      </c>
      <c r="T25" s="9">
        <f>'07월 강습계획'!T25</f>
        <v>0</v>
      </c>
      <c r="U25" s="9">
        <f>'07월 강습계획'!U25</f>
        <v>0</v>
      </c>
      <c r="V25" s="9">
        <f>'07월 강습계획'!V25</f>
        <v>0</v>
      </c>
      <c r="W25" s="9">
        <f>'07월 강습계획'!W25</f>
        <v>0</v>
      </c>
      <c r="X25" s="99">
        <f t="shared" ref="X25" si="8">SUM(B26:W26)</f>
        <v>0</v>
      </c>
      <c r="Y25" s="6"/>
      <c r="Z25" s="6"/>
      <c r="AA25" s="6"/>
      <c r="AB25" s="6"/>
    </row>
    <row r="26" spans="1:28" ht="11.25" customHeight="1">
      <c r="A26" s="98"/>
      <c r="B26" s="13"/>
      <c r="C26" s="13"/>
      <c r="D26" s="13"/>
      <c r="E26" s="13"/>
      <c r="F26" s="13"/>
      <c r="G26" s="13">
        <v>0</v>
      </c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91"/>
      <c r="Y26" s="6"/>
      <c r="Z26" s="6"/>
      <c r="AA26" s="6"/>
      <c r="AB26" s="6"/>
    </row>
    <row r="27" spans="1:28" ht="11.25" customHeight="1">
      <c r="A27" s="98" t="s">
        <v>17</v>
      </c>
      <c r="B27" s="9">
        <f>'07월 강습계획'!B27</f>
        <v>0</v>
      </c>
      <c r="C27" s="9">
        <f>'07월 강습계획'!C27</f>
        <v>0</v>
      </c>
      <c r="D27" s="9">
        <f>'07월 강습계획'!D27</f>
        <v>0</v>
      </c>
      <c r="E27" s="9">
        <f>'07월 강습계획'!E27</f>
        <v>0</v>
      </c>
      <c r="F27" s="9">
        <f>'07월 강습계획'!F27</f>
        <v>0</v>
      </c>
      <c r="G27" s="9">
        <f>'07월 강습계획'!G27</f>
        <v>0</v>
      </c>
      <c r="H27" s="9">
        <f>'07월 강습계획'!H27</f>
        <v>0</v>
      </c>
      <c r="I27" s="9">
        <f>'07월 강습계획'!I27</f>
        <v>0</v>
      </c>
      <c r="J27" s="9">
        <f>'07월 강습계획'!J27</f>
        <v>0</v>
      </c>
      <c r="K27" s="9">
        <f>'07월 강습계획'!K27</f>
        <v>0</v>
      </c>
      <c r="L27" s="9">
        <f>'07월 강습계획'!L27</f>
        <v>0</v>
      </c>
      <c r="M27" s="9" t="str">
        <f>'07월 강습계획'!M27</f>
        <v>안전A</v>
      </c>
      <c r="N27" s="9" t="str">
        <f>'07월 강습계획'!N27</f>
        <v>중급</v>
      </c>
      <c r="O27" s="9" t="str">
        <f>'07월 강습계획'!O27</f>
        <v>마스터</v>
      </c>
      <c r="P27" s="9" t="str">
        <f>'07월 강습계획'!P27</f>
        <v>선수</v>
      </c>
      <c r="Q27" s="9">
        <f>'07월 강습계획'!Q27</f>
        <v>0</v>
      </c>
      <c r="R27" s="9">
        <f>'07월 강습계획'!R27</f>
        <v>0</v>
      </c>
      <c r="S27" s="9" t="str">
        <f>'07월 강습계획'!S27</f>
        <v>연수</v>
      </c>
      <c r="T27" s="9" t="str">
        <f>'07월 강습계획'!T27</f>
        <v>고급</v>
      </c>
      <c r="U27" s="9">
        <f>'07월 강습계획'!U27</f>
        <v>0</v>
      </c>
      <c r="V27" s="9" t="str">
        <f>'07월 강습계획'!V27</f>
        <v>김미정</v>
      </c>
      <c r="W27" s="9" t="str">
        <f>'07월 강습계획'!W27</f>
        <v>지정희</v>
      </c>
      <c r="X27" s="99">
        <f t="shared" ref="X27" si="9">SUM(B28:W28)</f>
        <v>0</v>
      </c>
      <c r="Y27" s="6"/>
      <c r="Z27" s="6"/>
      <c r="AA27" s="6"/>
      <c r="AB27" s="6"/>
    </row>
    <row r="28" spans="1:28" ht="11.25" customHeight="1">
      <c r="A28" s="98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91"/>
      <c r="Y28" s="6"/>
      <c r="Z28" s="6"/>
      <c r="AA28" s="6"/>
      <c r="AB28" s="6"/>
    </row>
    <row r="29" spans="1:28" ht="11.25" customHeight="1">
      <c r="A29" s="98" t="s">
        <v>18</v>
      </c>
      <c r="B29" s="9">
        <f>'07월 강습계획'!B29</f>
        <v>0</v>
      </c>
      <c r="C29" s="9">
        <f>'07월 강습계획'!C29</f>
        <v>0</v>
      </c>
      <c r="D29" s="9">
        <f>'07월 강습계획'!D29</f>
        <v>0</v>
      </c>
      <c r="E29" s="9">
        <f>'07월 강습계획'!E29</f>
        <v>0</v>
      </c>
      <c r="F29" s="9">
        <f>'07월 강습계획'!F29</f>
        <v>0</v>
      </c>
      <c r="G29" s="9">
        <f>'07월 강습계획'!G29</f>
        <v>0</v>
      </c>
      <c r="H29" s="9">
        <f>'07월 강습계획'!H29</f>
        <v>0</v>
      </c>
      <c r="I29" s="9">
        <f>'07월 강습계획'!I29</f>
        <v>0</v>
      </c>
      <c r="J29" s="9">
        <f>'07월 강습계획'!J29</f>
        <v>0</v>
      </c>
      <c r="K29" s="9">
        <f>'07월 강습계획'!K29</f>
        <v>0</v>
      </c>
      <c r="L29" s="9" t="str">
        <f>'07월 강습계획'!L29</f>
        <v>선수</v>
      </c>
      <c r="M29" s="9" t="str">
        <f>'07월 강습계획'!M29</f>
        <v>연수B</v>
      </c>
      <c r="N29" s="9" t="str">
        <f>'07월 강습계획'!N29</f>
        <v>연수A</v>
      </c>
      <c r="O29" s="9">
        <f>'07월 강습계획'!O29</f>
        <v>0</v>
      </c>
      <c r="P29" s="9" t="str">
        <f>'07월 강습계획'!P29</f>
        <v>교정A</v>
      </c>
      <c r="Q29" s="9" t="str">
        <f>'07월 강습계획'!Q29</f>
        <v>교정B</v>
      </c>
      <c r="R29" s="9" t="str">
        <f>'07월 강습계획'!R29</f>
        <v>안전A</v>
      </c>
      <c r="S29" s="9" t="str">
        <f>'07월 강습계획'!S29</f>
        <v>마스터</v>
      </c>
      <c r="T29" s="9" t="str">
        <f>'07월 강습계획'!T29</f>
        <v>초급</v>
      </c>
      <c r="U29" s="9">
        <f>'07월 강습계획'!U29</f>
        <v>0</v>
      </c>
      <c r="V29" s="9">
        <f>'07월 강습계획'!V29</f>
        <v>0</v>
      </c>
      <c r="W29" s="9" t="str">
        <f>'07월 강습계획'!W29</f>
        <v>지정희</v>
      </c>
      <c r="X29" s="99">
        <f t="shared" ref="X29" si="10">SUM(B30:W30)</f>
        <v>0</v>
      </c>
      <c r="Y29" s="6"/>
      <c r="Z29" s="6"/>
      <c r="AA29" s="6"/>
      <c r="AB29" s="6"/>
    </row>
    <row r="30" spans="1:28" ht="11.25" customHeight="1">
      <c r="A30" s="98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21"/>
      <c r="V30" s="13"/>
      <c r="W30" s="13"/>
      <c r="X30" s="91"/>
      <c r="Y30" s="6"/>
      <c r="Z30" s="6"/>
      <c r="AA30" s="6"/>
      <c r="AB30" s="6"/>
    </row>
    <row r="31" spans="1:28" ht="10.5" customHeight="1">
      <c r="A31" s="15" t="s">
        <v>6</v>
      </c>
      <c r="B31" s="16">
        <f>SUM(B6,B8,B10,B12,B14,B16,B18,B20,B22,B24,B26,B28,B30)</f>
        <v>0</v>
      </c>
      <c r="C31" s="16">
        <f t="shared" ref="C31:V31" si="11">SUM(C6,C8,C10,C12,C14,C16,C18,C20,C22,C24,C26,C28,C30)</f>
        <v>0</v>
      </c>
      <c r="D31" s="16">
        <f t="shared" si="11"/>
        <v>0</v>
      </c>
      <c r="E31" s="16">
        <f t="shared" si="11"/>
        <v>0</v>
      </c>
      <c r="F31" s="16">
        <f t="shared" si="11"/>
        <v>0</v>
      </c>
      <c r="G31" s="16">
        <f t="shared" si="11"/>
        <v>0</v>
      </c>
      <c r="H31" s="16">
        <f t="shared" si="11"/>
        <v>0</v>
      </c>
      <c r="I31" s="16">
        <f t="shared" si="11"/>
        <v>0</v>
      </c>
      <c r="J31" s="16">
        <f t="shared" si="11"/>
        <v>0</v>
      </c>
      <c r="K31" s="16">
        <f t="shared" si="11"/>
        <v>0</v>
      </c>
      <c r="L31" s="16">
        <f t="shared" si="11"/>
        <v>0</v>
      </c>
      <c r="M31" s="16">
        <f t="shared" si="11"/>
        <v>0</v>
      </c>
      <c r="N31" s="16">
        <f t="shared" si="11"/>
        <v>0</v>
      </c>
      <c r="O31" s="16">
        <f t="shared" si="11"/>
        <v>0</v>
      </c>
      <c r="P31" s="16">
        <f t="shared" si="11"/>
        <v>0</v>
      </c>
      <c r="Q31" s="16">
        <f t="shared" si="11"/>
        <v>0</v>
      </c>
      <c r="R31" s="16">
        <f t="shared" si="11"/>
        <v>0</v>
      </c>
      <c r="S31" s="16">
        <f t="shared" si="11"/>
        <v>0</v>
      </c>
      <c r="T31" s="16">
        <f t="shared" si="11"/>
        <v>0</v>
      </c>
      <c r="U31" s="16">
        <f t="shared" si="11"/>
        <v>0</v>
      </c>
      <c r="V31" s="16">
        <f t="shared" si="11"/>
        <v>0</v>
      </c>
      <c r="W31" s="16">
        <f>SUM(W6,W8,W10,W12,W14,W16,W18,W20,W22,W24,W26,W28,W30)</f>
        <v>0</v>
      </c>
      <c r="X31" s="42">
        <f>SUM(B31:W31)</f>
        <v>0</v>
      </c>
      <c r="Y31" s="6"/>
      <c r="Z31" s="6"/>
      <c r="AA31" s="6"/>
      <c r="AB31" s="6"/>
    </row>
    <row r="32" spans="1:28" ht="5.25" customHeight="1">
      <c r="A32" s="2"/>
      <c r="AB32" s="6"/>
    </row>
    <row r="33" spans="1:28" ht="12.95" customHeight="1">
      <c r="A33" s="100" t="s">
        <v>0</v>
      </c>
      <c r="B33" s="102" t="s">
        <v>41</v>
      </c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3"/>
      <c r="Y33" s="5"/>
      <c r="Z33" s="5"/>
      <c r="AA33" s="5"/>
      <c r="AB33" s="6"/>
    </row>
    <row r="34" spans="1:28" ht="12.95" customHeight="1">
      <c r="A34" s="101"/>
      <c r="B34" s="19" t="str">
        <f>B4</f>
        <v>김영욱</v>
      </c>
      <c r="C34" s="19" t="str">
        <f t="shared" ref="C34:U34" si="12">C4</f>
        <v>김재훈</v>
      </c>
      <c r="D34" s="19" t="str">
        <f t="shared" si="12"/>
        <v>박재우</v>
      </c>
      <c r="E34" s="19" t="str">
        <f t="shared" si="12"/>
        <v>박찬웅</v>
      </c>
      <c r="F34" s="19" t="str">
        <f t="shared" si="12"/>
        <v>박호용</v>
      </c>
      <c r="G34" s="19" t="str">
        <f t="shared" si="12"/>
        <v>백정훈</v>
      </c>
      <c r="H34" s="19" t="str">
        <f t="shared" si="12"/>
        <v>이은희</v>
      </c>
      <c r="I34" s="19" t="str">
        <f t="shared" si="12"/>
        <v>황정원</v>
      </c>
      <c r="J34" s="19" t="str">
        <f t="shared" si="12"/>
        <v>김병우</v>
      </c>
      <c r="K34" s="19">
        <f t="shared" si="12"/>
        <v>0</v>
      </c>
      <c r="L34" s="19" t="str">
        <f t="shared" si="12"/>
        <v>김정훈</v>
      </c>
      <c r="M34" s="19" t="str">
        <f t="shared" si="12"/>
        <v>김경학</v>
      </c>
      <c r="N34" s="19" t="str">
        <f t="shared" si="12"/>
        <v>김재홍</v>
      </c>
      <c r="O34" s="19" t="str">
        <f t="shared" si="12"/>
        <v>도형석</v>
      </c>
      <c r="P34" s="19" t="str">
        <f t="shared" si="12"/>
        <v>이영주</v>
      </c>
      <c r="Q34" s="19" t="str">
        <f t="shared" si="12"/>
        <v>손경락</v>
      </c>
      <c r="R34" s="19" t="str">
        <f t="shared" si="12"/>
        <v>이두용</v>
      </c>
      <c r="S34" s="19" t="str">
        <f t="shared" si="12"/>
        <v>정재훈</v>
      </c>
      <c r="T34" s="19" t="str">
        <f t="shared" si="12"/>
        <v>김미경</v>
      </c>
      <c r="U34" s="19" t="str">
        <f t="shared" si="12"/>
        <v>이경희</v>
      </c>
      <c r="V34" s="19" t="s">
        <v>5</v>
      </c>
      <c r="W34" s="20" t="s">
        <v>20</v>
      </c>
      <c r="X34" s="39" t="s">
        <v>6</v>
      </c>
      <c r="Y34" s="6"/>
      <c r="Z34" s="6"/>
      <c r="AA34" s="6"/>
      <c r="AB34" s="6"/>
    </row>
    <row r="35" spans="1:28" ht="11.25" customHeight="1">
      <c r="A35" s="97" t="s">
        <v>1</v>
      </c>
      <c r="B35" s="9">
        <f>'07월 강습계획'!B35</f>
        <v>0</v>
      </c>
      <c r="C35" s="9" t="str">
        <f>'07월 강습계획'!C35</f>
        <v>교정</v>
      </c>
      <c r="D35" s="9" t="str">
        <f>'07월 강습계획'!D35</f>
        <v>마스터</v>
      </c>
      <c r="E35" s="9" t="str">
        <f>'07월 강습계획'!E35</f>
        <v>안전B</v>
      </c>
      <c r="F35" s="9" t="str">
        <f>'07월 강습계획'!F35</f>
        <v>선수</v>
      </c>
      <c r="G35" s="9" t="str">
        <f>'07월 강습계획'!G35</f>
        <v>연수</v>
      </c>
      <c r="H35" s="9">
        <f>'07월 강습계획'!H35</f>
        <v>0</v>
      </c>
      <c r="I35" s="9" t="str">
        <f>'07월 강습계획'!I35</f>
        <v>중급</v>
      </c>
      <c r="J35" s="9">
        <f>'07월 강습계획'!J35</f>
        <v>0</v>
      </c>
      <c r="K35" s="9">
        <f>'07월 강습계획'!K35</f>
        <v>0</v>
      </c>
      <c r="L35" s="9">
        <f>'07월 강습계획'!L35</f>
        <v>0</v>
      </c>
      <c r="M35" s="9">
        <f>'07월 강습계획'!M35</f>
        <v>0</v>
      </c>
      <c r="N35" s="9">
        <f>'07월 강습계획'!N35</f>
        <v>0</v>
      </c>
      <c r="O35" s="9">
        <f>'07월 강습계획'!O35</f>
        <v>0</v>
      </c>
      <c r="P35" s="9">
        <f>'07월 강습계획'!P35</f>
        <v>0</v>
      </c>
      <c r="Q35" s="9">
        <f>'07월 강습계획'!Q35</f>
        <v>0</v>
      </c>
      <c r="R35" s="9">
        <f>'07월 강습계획'!R35</f>
        <v>0</v>
      </c>
      <c r="S35" s="9">
        <f>'07월 강습계획'!S35</f>
        <v>0</v>
      </c>
      <c r="T35" s="9">
        <f>'07월 강습계획'!T35</f>
        <v>0</v>
      </c>
      <c r="U35" s="9">
        <f>'07월 강습계획'!U35</f>
        <v>0</v>
      </c>
      <c r="V35" s="9" t="str">
        <f>'07월 강습계획'!V35</f>
        <v>최진영</v>
      </c>
      <c r="W35" s="9" t="str">
        <f>'07월 강습계획'!W35</f>
        <v>지정희</v>
      </c>
      <c r="X35" s="99">
        <f>SUM(B36:W36)</f>
        <v>0</v>
      </c>
      <c r="Y35" s="6"/>
      <c r="Z35" s="6"/>
      <c r="AA35" s="6"/>
      <c r="AB35" s="6"/>
    </row>
    <row r="36" spans="1:28" ht="11.25" customHeight="1">
      <c r="A36" s="98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91"/>
      <c r="Y36" s="6"/>
      <c r="Z36" s="6"/>
      <c r="AA36" s="6"/>
      <c r="AB36" s="6"/>
    </row>
    <row r="37" spans="1:28" ht="11.25" customHeight="1">
      <c r="A37" s="98" t="s">
        <v>7</v>
      </c>
      <c r="B37" s="9" t="str">
        <f>'07월 강습계획'!B37</f>
        <v>안전A</v>
      </c>
      <c r="C37" s="9">
        <f>'07월 강습계획'!C37</f>
        <v>0</v>
      </c>
      <c r="D37" s="9" t="str">
        <f>'07월 강습계획'!D37</f>
        <v>선수</v>
      </c>
      <c r="E37" s="9" t="str">
        <f>'07월 강습계획'!E37</f>
        <v>마스터</v>
      </c>
      <c r="F37" s="9" t="str">
        <f>'07월 강습계획'!F37</f>
        <v>고급</v>
      </c>
      <c r="G37" s="9" t="str">
        <f>'07월 강습계획'!G37</f>
        <v>안전B</v>
      </c>
      <c r="H37" s="9">
        <f>'07월 강습계획'!H37</f>
        <v>0</v>
      </c>
      <c r="I37" s="9" t="str">
        <f>'07월 강습계획'!I37</f>
        <v>상급</v>
      </c>
      <c r="J37" s="9">
        <f>'07월 강습계획'!J37</f>
        <v>0</v>
      </c>
      <c r="K37" s="9">
        <f>'07월 강습계획'!K37</f>
        <v>0</v>
      </c>
      <c r="L37" s="9">
        <f>'07월 강습계획'!L37</f>
        <v>0</v>
      </c>
      <c r="M37" s="9">
        <f>'07월 강습계획'!M37</f>
        <v>0</v>
      </c>
      <c r="N37" s="9">
        <f>'07월 강습계획'!N37</f>
        <v>0</v>
      </c>
      <c r="O37" s="9">
        <f>'07월 강습계획'!O37</f>
        <v>0</v>
      </c>
      <c r="P37" s="9">
        <f>'07월 강습계획'!P37</f>
        <v>0</v>
      </c>
      <c r="Q37" s="9">
        <f>'07월 강습계획'!Q37</f>
        <v>0</v>
      </c>
      <c r="R37" s="9">
        <f>'07월 강습계획'!R37</f>
        <v>0</v>
      </c>
      <c r="S37" s="9">
        <f>'07월 강습계획'!S37</f>
        <v>0</v>
      </c>
      <c r="T37" s="9">
        <f>'07월 강습계획'!T37</f>
        <v>0</v>
      </c>
      <c r="U37" s="9">
        <f>'07월 강습계획'!U37</f>
        <v>0</v>
      </c>
      <c r="V37" s="9" t="str">
        <f>'07월 강습계획'!V37</f>
        <v>강경조</v>
      </c>
      <c r="W37" s="9">
        <f>'07월 강습계획'!W37</f>
        <v>0</v>
      </c>
      <c r="X37" s="99">
        <f t="shared" ref="X37" si="13">SUM(B38:W38)</f>
        <v>0</v>
      </c>
      <c r="Y37" s="6"/>
      <c r="Z37" s="6"/>
      <c r="AA37" s="6"/>
      <c r="AB37" s="6"/>
    </row>
    <row r="38" spans="1:28" ht="11.25" customHeight="1">
      <c r="A38" s="98"/>
      <c r="B38" s="13"/>
      <c r="C38" s="13"/>
      <c r="D38" s="13"/>
      <c r="E38" s="13"/>
      <c r="F38" s="13"/>
      <c r="G38" s="13"/>
      <c r="H38" s="13"/>
      <c r="I38" s="13"/>
      <c r="J38" s="21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91"/>
      <c r="Y38" s="6"/>
      <c r="Z38" s="6"/>
      <c r="AA38" s="6"/>
      <c r="AB38" s="6"/>
    </row>
    <row r="39" spans="1:28" ht="11.25" customHeight="1">
      <c r="A39" s="98" t="s">
        <v>8</v>
      </c>
      <c r="B39" s="9" t="str">
        <f>'07월 강습계획'!B39</f>
        <v>마스터</v>
      </c>
      <c r="C39" s="9" t="str">
        <f>'07월 강습계획'!C39</f>
        <v>선수</v>
      </c>
      <c r="D39" s="9">
        <f>'07월 강습계획'!D39</f>
        <v>0</v>
      </c>
      <c r="E39" s="9">
        <f>'07월 강습계획'!E39</f>
        <v>0</v>
      </c>
      <c r="F39" s="9">
        <f>'07월 강습계획'!F39</f>
        <v>0</v>
      </c>
      <c r="G39" s="9">
        <f>'07월 강습계획'!G39</f>
        <v>0</v>
      </c>
      <c r="H39" s="9">
        <f>'07월 강습계획'!H39</f>
        <v>0</v>
      </c>
      <c r="I39" s="9">
        <f>'07월 강습계획'!I39</f>
        <v>0</v>
      </c>
      <c r="J39" s="9">
        <f>'07월 강습계획'!J39</f>
        <v>0</v>
      </c>
      <c r="K39" s="9">
        <f>'07월 강습계획'!K39</f>
        <v>0</v>
      </c>
      <c r="L39" s="9">
        <f>'07월 강습계획'!L39</f>
        <v>0</v>
      </c>
      <c r="M39" s="9">
        <f>'07월 강습계획'!M39</f>
        <v>0</v>
      </c>
      <c r="N39" s="9">
        <f>'07월 강습계획'!N39</f>
        <v>0</v>
      </c>
      <c r="O39" s="9">
        <f>'07월 강습계획'!O39</f>
        <v>0</v>
      </c>
      <c r="P39" s="9">
        <f>'07월 강습계획'!P39</f>
        <v>0</v>
      </c>
      <c r="Q39" s="9">
        <f>'07월 강습계획'!Q39</f>
        <v>0</v>
      </c>
      <c r="R39" s="9">
        <f>'07월 강습계획'!R39</f>
        <v>0</v>
      </c>
      <c r="S39" s="9">
        <f>'07월 강습계획'!S39</f>
        <v>0</v>
      </c>
      <c r="T39" s="9">
        <f>'07월 강습계획'!T39</f>
        <v>0</v>
      </c>
      <c r="U39" s="9">
        <f>'07월 강습계획'!U39</f>
        <v>0</v>
      </c>
      <c r="V39" s="9" t="str">
        <f>'07월 강습계획'!V39</f>
        <v>김문주</v>
      </c>
      <c r="W39" s="9" t="str">
        <f>'07월 강습계획'!W39</f>
        <v>조희정</v>
      </c>
      <c r="X39" s="99">
        <f t="shared" ref="X39" si="14">SUM(B40:W40)</f>
        <v>0</v>
      </c>
      <c r="Y39" s="6"/>
      <c r="Z39" s="6"/>
      <c r="AA39" s="6"/>
      <c r="AB39" s="6"/>
    </row>
    <row r="40" spans="1:28" ht="11.25" customHeight="1">
      <c r="A40" s="98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91"/>
      <c r="Y40" s="6"/>
      <c r="Z40" s="6"/>
      <c r="AA40" s="6"/>
      <c r="AB40" s="6"/>
    </row>
    <row r="41" spans="1:28" ht="11.25" customHeight="1">
      <c r="A41" s="98" t="s">
        <v>9</v>
      </c>
      <c r="B41" s="9" t="str">
        <f>'07월 강습계획'!B41</f>
        <v>고급</v>
      </c>
      <c r="C41" s="9" t="str">
        <f>'07월 강습계획'!C41</f>
        <v>연수</v>
      </c>
      <c r="D41" s="9">
        <f>'07월 강습계획'!D41</f>
        <v>0</v>
      </c>
      <c r="E41" s="9">
        <f>'07월 강습계획'!E41</f>
        <v>0</v>
      </c>
      <c r="F41" s="9" t="str">
        <f>'07월 강습계획'!F41</f>
        <v>마스터</v>
      </c>
      <c r="G41" s="9">
        <f>'07월 강습계획'!G41</f>
        <v>0</v>
      </c>
      <c r="H41" s="9" t="str">
        <f>'07월 강습계획'!H41</f>
        <v>교정</v>
      </c>
      <c r="I41" s="9">
        <f>'07월 강습계획'!I41</f>
        <v>0</v>
      </c>
      <c r="J41" s="9">
        <f>'07월 강습계획'!J41</f>
        <v>0</v>
      </c>
      <c r="K41" s="9">
        <f>'07월 강습계획'!K41</f>
        <v>0</v>
      </c>
      <c r="L41" s="9" t="str">
        <f>'07월 강습계획'!L41</f>
        <v>선수</v>
      </c>
      <c r="M41" s="9">
        <f>'07월 강습계획'!M41</f>
        <v>0</v>
      </c>
      <c r="N41" s="9">
        <f>'07월 강습계획'!N41</f>
        <v>0</v>
      </c>
      <c r="O41" s="9">
        <f>'07월 강습계획'!O41</f>
        <v>0</v>
      </c>
      <c r="P41" s="9">
        <f>'07월 강습계획'!P41</f>
        <v>0</v>
      </c>
      <c r="Q41" s="9">
        <f>'07월 강습계획'!Q41</f>
        <v>0</v>
      </c>
      <c r="R41" s="9">
        <f>'07월 강습계획'!R41</f>
        <v>0</v>
      </c>
      <c r="S41" s="9">
        <f>'07월 강습계획'!S41</f>
        <v>0</v>
      </c>
      <c r="T41" s="9">
        <f>'07월 강습계획'!T41</f>
        <v>0</v>
      </c>
      <c r="U41" s="9">
        <f>'07월 강습계획'!U41</f>
        <v>0</v>
      </c>
      <c r="V41" s="9" t="str">
        <f>'07월 강습계획'!V41</f>
        <v>김문주</v>
      </c>
      <c r="W41" s="9">
        <f>'07월 강습계획'!W41</f>
        <v>0</v>
      </c>
      <c r="X41" s="99">
        <f t="shared" ref="X41" si="15">SUM(B42:W42)</f>
        <v>0</v>
      </c>
      <c r="Y41" s="6"/>
      <c r="Z41" s="6"/>
      <c r="AA41" s="6"/>
      <c r="AB41" s="6"/>
    </row>
    <row r="42" spans="1:28" ht="11.25" customHeight="1">
      <c r="A42" s="98"/>
      <c r="B42" s="13"/>
      <c r="C42" s="13"/>
      <c r="D42" s="13"/>
      <c r="E42" s="13"/>
      <c r="F42" s="13"/>
      <c r="G42" s="13"/>
      <c r="H42" s="13"/>
      <c r="I42" s="13"/>
      <c r="J42" s="13"/>
      <c r="K42" s="21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91"/>
      <c r="Y42" s="6"/>
      <c r="Z42" s="6"/>
      <c r="AA42" s="6"/>
      <c r="AB42" s="6"/>
    </row>
    <row r="43" spans="1:28" ht="11.25" customHeight="1">
      <c r="A43" s="98" t="s">
        <v>10</v>
      </c>
      <c r="B43" s="9">
        <f>'07월 강습계획'!B43</f>
        <v>0</v>
      </c>
      <c r="C43" s="9">
        <f>'07월 강습계획'!C43</f>
        <v>0</v>
      </c>
      <c r="D43" s="9">
        <f>'07월 강습계획'!D43</f>
        <v>0</v>
      </c>
      <c r="E43" s="9">
        <f>'07월 강습계획'!E43</f>
        <v>0</v>
      </c>
      <c r="F43" s="9" t="str">
        <f>'07월 강습계획'!F43</f>
        <v>선수</v>
      </c>
      <c r="G43" s="9">
        <f>'07월 강습계획'!G43</f>
        <v>0</v>
      </c>
      <c r="H43" s="9" t="str">
        <f>'07월 강습계획'!H43</f>
        <v>마스터</v>
      </c>
      <c r="I43" s="9">
        <f>'07월 강습계획'!I43</f>
        <v>0</v>
      </c>
      <c r="J43" s="9">
        <f>'07월 강습계획'!J43</f>
        <v>0</v>
      </c>
      <c r="K43" s="9">
        <f>'07월 강습계획'!K43</f>
        <v>0</v>
      </c>
      <c r="L43" s="9">
        <f>'07월 강습계획'!L43</f>
        <v>0</v>
      </c>
      <c r="M43" s="9">
        <f>'07월 강습계획'!M43</f>
        <v>0</v>
      </c>
      <c r="N43" s="9">
        <f>'07월 강습계획'!N43</f>
        <v>0</v>
      </c>
      <c r="O43" s="9">
        <f>'07월 강습계획'!O43</f>
        <v>0</v>
      </c>
      <c r="P43" s="9">
        <f>'07월 강습계획'!P43</f>
        <v>0</v>
      </c>
      <c r="Q43" s="9">
        <f>'07월 강습계획'!Q43</f>
        <v>0</v>
      </c>
      <c r="R43" s="9">
        <f>'07월 강습계획'!R43</f>
        <v>0</v>
      </c>
      <c r="S43" s="9">
        <f>'07월 강습계획'!S43</f>
        <v>0</v>
      </c>
      <c r="T43" s="9">
        <f>'07월 강습계획'!T43</f>
        <v>0</v>
      </c>
      <c r="U43" s="9">
        <f>'07월 강습계획'!U43</f>
        <v>0</v>
      </c>
      <c r="V43" s="9" t="str">
        <f>'07월 강습계획'!V43</f>
        <v>윤주선</v>
      </c>
      <c r="W43" s="9">
        <f>'07월 강습계획'!W43</f>
        <v>0</v>
      </c>
      <c r="X43" s="99">
        <f t="shared" ref="X43" si="16">SUM(B44:W44)</f>
        <v>0</v>
      </c>
      <c r="Y43" s="6"/>
      <c r="Z43" s="6"/>
      <c r="AA43" s="6"/>
      <c r="AB43" s="6"/>
    </row>
    <row r="44" spans="1:28" ht="11.25" customHeight="1">
      <c r="A44" s="98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91"/>
      <c r="Y44" s="6"/>
      <c r="Z44" s="6"/>
      <c r="AA44" s="6"/>
      <c r="AB44" s="6"/>
    </row>
    <row r="45" spans="1:28" ht="11.25" customHeight="1">
      <c r="A45" s="98" t="s">
        <v>11</v>
      </c>
      <c r="B45" s="9">
        <f>'07월 강습계획'!B45</f>
        <v>0</v>
      </c>
      <c r="C45" s="9">
        <f>'07월 강습계획'!C45</f>
        <v>0</v>
      </c>
      <c r="D45" s="9">
        <f>'07월 강습계획'!D45</f>
        <v>0</v>
      </c>
      <c r="E45" s="9">
        <f>'07월 강습계획'!E45</f>
        <v>0</v>
      </c>
      <c r="F45" s="9">
        <f>'07월 강습계획'!F45</f>
        <v>0</v>
      </c>
      <c r="G45" s="9">
        <f>'07월 강습계획'!G45</f>
        <v>0</v>
      </c>
      <c r="H45" s="9">
        <f>'07월 강습계획'!H45</f>
        <v>0</v>
      </c>
      <c r="I45" s="9">
        <f>'07월 강습계획'!I45</f>
        <v>0</v>
      </c>
      <c r="J45" s="9">
        <f>'07월 강습계획'!J45</f>
        <v>0</v>
      </c>
      <c r="K45" s="9">
        <f>'07월 강습계획'!K45</f>
        <v>0</v>
      </c>
      <c r="L45" s="9">
        <f>'07월 강습계획'!L45</f>
        <v>0</v>
      </c>
      <c r="M45" s="9">
        <f>'07월 강습계획'!M45</f>
        <v>0</v>
      </c>
      <c r="N45" s="9">
        <f>'07월 강습계획'!N45</f>
        <v>0</v>
      </c>
      <c r="O45" s="9">
        <f>'07월 강습계획'!O45</f>
        <v>0</v>
      </c>
      <c r="P45" s="9">
        <f>'07월 강습계획'!P45</f>
        <v>0</v>
      </c>
      <c r="Q45" s="9">
        <f>'07월 강습계획'!Q45</f>
        <v>0</v>
      </c>
      <c r="R45" s="9">
        <f>'07월 강습계획'!R45</f>
        <v>0</v>
      </c>
      <c r="S45" s="9">
        <f>'07월 강습계획'!S45</f>
        <v>0</v>
      </c>
      <c r="T45" s="9">
        <f>'07월 강습계획'!T45</f>
        <v>0</v>
      </c>
      <c r="U45" s="9">
        <f>'07월 강습계획'!U45</f>
        <v>0</v>
      </c>
      <c r="V45" s="9" t="str">
        <f>'07월 강습계획'!V45</f>
        <v>윤주선</v>
      </c>
      <c r="W45" s="9">
        <f>'07월 강습계획'!W45</f>
        <v>0</v>
      </c>
      <c r="X45" s="99">
        <f t="shared" ref="X45" si="17">SUM(B46:W46)</f>
        <v>0</v>
      </c>
      <c r="Y45" s="6"/>
      <c r="Z45" s="6"/>
      <c r="AA45" s="6"/>
      <c r="AB45" s="6"/>
    </row>
    <row r="46" spans="1:28" ht="11.25" customHeight="1">
      <c r="A46" s="104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1"/>
      <c r="Y46" s="6"/>
      <c r="Z46" s="6"/>
      <c r="AA46" s="6"/>
      <c r="AB46" s="6"/>
    </row>
    <row r="47" spans="1:28" ht="12.75" customHeight="1">
      <c r="A47" s="15" t="s">
        <v>6</v>
      </c>
      <c r="B47" s="16">
        <f>SUM(B36,B38,B40,B42,B44,B46)</f>
        <v>0</v>
      </c>
      <c r="C47" s="16">
        <f t="shared" ref="C47:W47" si="18">SUM(C36,C38,C40,C42,C44,C46)</f>
        <v>0</v>
      </c>
      <c r="D47" s="16">
        <f t="shared" si="18"/>
        <v>0</v>
      </c>
      <c r="E47" s="16">
        <f t="shared" si="18"/>
        <v>0</v>
      </c>
      <c r="F47" s="16">
        <f t="shared" si="18"/>
        <v>0</v>
      </c>
      <c r="G47" s="16">
        <f t="shared" si="18"/>
        <v>0</v>
      </c>
      <c r="H47" s="16">
        <f t="shared" si="18"/>
        <v>0</v>
      </c>
      <c r="I47" s="16">
        <f t="shared" si="18"/>
        <v>0</v>
      </c>
      <c r="J47" s="16">
        <f t="shared" si="18"/>
        <v>0</v>
      </c>
      <c r="K47" s="16">
        <f t="shared" si="18"/>
        <v>0</v>
      </c>
      <c r="L47" s="16">
        <f t="shared" si="18"/>
        <v>0</v>
      </c>
      <c r="M47" s="16">
        <f t="shared" si="18"/>
        <v>0</v>
      </c>
      <c r="N47" s="16">
        <f t="shared" si="18"/>
        <v>0</v>
      </c>
      <c r="O47" s="16">
        <f t="shared" si="18"/>
        <v>0</v>
      </c>
      <c r="P47" s="16">
        <f t="shared" si="18"/>
        <v>0</v>
      </c>
      <c r="Q47" s="16">
        <f t="shared" si="18"/>
        <v>0</v>
      </c>
      <c r="R47" s="16">
        <f t="shared" si="18"/>
        <v>0</v>
      </c>
      <c r="S47" s="16">
        <f t="shared" si="18"/>
        <v>0</v>
      </c>
      <c r="T47" s="16">
        <f t="shared" si="18"/>
        <v>0</v>
      </c>
      <c r="U47" s="16">
        <f t="shared" si="18"/>
        <v>0</v>
      </c>
      <c r="V47" s="16">
        <f t="shared" si="18"/>
        <v>0</v>
      </c>
      <c r="W47" s="16">
        <f t="shared" si="18"/>
        <v>0</v>
      </c>
      <c r="X47" s="42">
        <f>SUM(B47:W47)</f>
        <v>0</v>
      </c>
      <c r="Y47" s="6"/>
      <c r="Z47" s="6"/>
      <c r="AA47" s="6"/>
      <c r="AB47" s="6"/>
    </row>
    <row r="48" spans="1:28" ht="5.25" customHeight="1">
      <c r="A48" s="23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43"/>
      <c r="AB48" s="6"/>
    </row>
    <row r="49" spans="1:28" ht="12.95" customHeight="1">
      <c r="A49" s="100" t="s">
        <v>0</v>
      </c>
      <c r="B49" s="102" t="s">
        <v>42</v>
      </c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3"/>
      <c r="Y49" s="5"/>
      <c r="Z49" s="5"/>
      <c r="AA49" s="5"/>
      <c r="AB49" s="6"/>
    </row>
    <row r="50" spans="1:28" ht="12.95" customHeight="1">
      <c r="A50" s="101"/>
      <c r="B50" s="19" t="str">
        <f>B4</f>
        <v>김영욱</v>
      </c>
      <c r="C50" s="19" t="str">
        <f t="shared" ref="C50:U50" si="19">C4</f>
        <v>김재훈</v>
      </c>
      <c r="D50" s="19" t="str">
        <f t="shared" si="19"/>
        <v>박재우</v>
      </c>
      <c r="E50" s="19" t="str">
        <f t="shared" si="19"/>
        <v>박찬웅</v>
      </c>
      <c r="F50" s="19" t="str">
        <f t="shared" si="19"/>
        <v>박호용</v>
      </c>
      <c r="G50" s="19" t="str">
        <f t="shared" si="19"/>
        <v>백정훈</v>
      </c>
      <c r="H50" s="19" t="str">
        <f t="shared" si="19"/>
        <v>이은희</v>
      </c>
      <c r="I50" s="19" t="str">
        <f t="shared" si="19"/>
        <v>황정원</v>
      </c>
      <c r="J50" s="19" t="str">
        <f t="shared" si="19"/>
        <v>김병우</v>
      </c>
      <c r="K50" s="19">
        <f t="shared" si="19"/>
        <v>0</v>
      </c>
      <c r="L50" s="19" t="str">
        <f t="shared" si="19"/>
        <v>김정훈</v>
      </c>
      <c r="M50" s="19" t="str">
        <f t="shared" si="19"/>
        <v>김경학</v>
      </c>
      <c r="N50" s="19" t="str">
        <f t="shared" si="19"/>
        <v>김재홍</v>
      </c>
      <c r="O50" s="19" t="str">
        <f t="shared" si="19"/>
        <v>도형석</v>
      </c>
      <c r="P50" s="19" t="str">
        <f t="shared" si="19"/>
        <v>이영주</v>
      </c>
      <c r="Q50" s="19" t="str">
        <f t="shared" si="19"/>
        <v>손경락</v>
      </c>
      <c r="R50" s="19" t="str">
        <f t="shared" si="19"/>
        <v>이두용</v>
      </c>
      <c r="S50" s="19" t="str">
        <f t="shared" si="19"/>
        <v>정재훈</v>
      </c>
      <c r="T50" s="19" t="str">
        <f t="shared" si="19"/>
        <v>김미경</v>
      </c>
      <c r="U50" s="19" t="str">
        <f t="shared" si="19"/>
        <v>이경희</v>
      </c>
      <c r="V50" s="19" t="s">
        <v>5</v>
      </c>
      <c r="W50" s="20" t="s">
        <v>20</v>
      </c>
      <c r="X50" s="39" t="s">
        <v>6</v>
      </c>
      <c r="Y50" s="6"/>
      <c r="Z50" s="6"/>
      <c r="AA50" s="6"/>
      <c r="AB50" s="6"/>
    </row>
    <row r="51" spans="1:28" ht="11.25" customHeight="1">
      <c r="A51" s="98" t="s">
        <v>9</v>
      </c>
      <c r="B51" s="9">
        <f>'07월 강습계획'!B51</f>
        <v>0</v>
      </c>
      <c r="C51" s="9">
        <f>'07월 강습계획'!C51</f>
        <v>0</v>
      </c>
      <c r="D51" s="9">
        <f>'07월 강습계획'!D51</f>
        <v>0</v>
      </c>
      <c r="E51" s="9">
        <f>'07월 강습계획'!E51</f>
        <v>0</v>
      </c>
      <c r="F51" s="9">
        <f>'07월 강습계획'!F51</f>
        <v>0</v>
      </c>
      <c r="G51" s="9">
        <f>'07월 강습계획'!G51</f>
        <v>0</v>
      </c>
      <c r="H51" s="9">
        <f>'07월 강습계획'!H51</f>
        <v>0</v>
      </c>
      <c r="I51" s="9">
        <f>'07월 강습계획'!I51</f>
        <v>0</v>
      </c>
      <c r="J51" s="9">
        <f>'07월 강습계획'!J51</f>
        <v>0</v>
      </c>
      <c r="K51" s="9">
        <f>'07월 강습계획'!K51</f>
        <v>0</v>
      </c>
      <c r="L51" s="9">
        <f>'07월 강습계획'!L51</f>
        <v>0</v>
      </c>
      <c r="M51" s="9">
        <f>'07월 강습계획'!M51</f>
        <v>0</v>
      </c>
      <c r="N51" s="9">
        <f>'07월 강습계획'!N51</f>
        <v>0</v>
      </c>
      <c r="O51" s="9">
        <f>'07월 강습계획'!O51</f>
        <v>0</v>
      </c>
      <c r="P51" s="9">
        <f>'07월 강습계획'!P51</f>
        <v>0</v>
      </c>
      <c r="Q51" s="9">
        <f>'07월 강습계획'!Q51</f>
        <v>0</v>
      </c>
      <c r="R51" s="9">
        <f>'07월 강습계획'!R51</f>
        <v>0</v>
      </c>
      <c r="S51" s="9">
        <f>'07월 강습계획'!S51</f>
        <v>0</v>
      </c>
      <c r="T51" s="9">
        <f>'07월 강습계획'!T51</f>
        <v>0</v>
      </c>
      <c r="U51" s="9">
        <f>'07월 강습계획'!U51</f>
        <v>0</v>
      </c>
      <c r="V51" s="9">
        <f>'07월 강습계획'!V51</f>
        <v>0</v>
      </c>
      <c r="W51" s="9" t="str">
        <f>'07월 강습계획'!W51</f>
        <v>이영숙</v>
      </c>
      <c r="X51" s="99">
        <f>SUM(B52:W52)</f>
        <v>0</v>
      </c>
      <c r="Y51" s="6"/>
      <c r="Z51" s="6"/>
      <c r="AA51" s="6"/>
      <c r="AB51" s="6"/>
    </row>
    <row r="52" spans="1:28" ht="11.25" customHeight="1">
      <c r="A52" s="98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>
        <v>0</v>
      </c>
      <c r="W52" s="13"/>
      <c r="X52" s="91"/>
      <c r="Y52" s="6"/>
      <c r="Z52" s="6"/>
      <c r="AA52" s="6"/>
      <c r="AB52" s="6"/>
    </row>
    <row r="53" spans="1:28" ht="11.25" customHeight="1">
      <c r="A53" s="98" t="s">
        <v>10</v>
      </c>
      <c r="B53" s="9">
        <f>'07월 강습계획'!B53</f>
        <v>0</v>
      </c>
      <c r="C53" s="9">
        <f>'07월 강습계획'!C53</f>
        <v>0</v>
      </c>
      <c r="D53" s="9">
        <f>'07월 강습계획'!D53</f>
        <v>0</v>
      </c>
      <c r="E53" s="9">
        <f>'07월 강습계획'!E53</f>
        <v>0</v>
      </c>
      <c r="F53" s="9">
        <f>'07월 강습계획'!F53</f>
        <v>0</v>
      </c>
      <c r="G53" s="9">
        <f>'07월 강습계획'!G53</f>
        <v>0</v>
      </c>
      <c r="H53" s="9">
        <f>'07월 강습계획'!H53</f>
        <v>0</v>
      </c>
      <c r="I53" s="9">
        <f>'07월 강습계획'!I53</f>
        <v>0</v>
      </c>
      <c r="J53" s="9">
        <f>'07월 강습계획'!J53</f>
        <v>0</v>
      </c>
      <c r="K53" s="9">
        <f>'07월 강습계획'!K53</f>
        <v>0</v>
      </c>
      <c r="L53" s="9">
        <f>'07월 강습계획'!L53</f>
        <v>0</v>
      </c>
      <c r="M53" s="9">
        <f>'07월 강습계획'!M53</f>
        <v>0</v>
      </c>
      <c r="N53" s="9">
        <f>'07월 강습계획'!N53</f>
        <v>0</v>
      </c>
      <c r="O53" s="9">
        <f>'07월 강습계획'!O53</f>
        <v>0</v>
      </c>
      <c r="P53" s="9">
        <f>'07월 강습계획'!P53</f>
        <v>0</v>
      </c>
      <c r="Q53" s="9">
        <f>'07월 강습계획'!Q53</f>
        <v>0</v>
      </c>
      <c r="R53" s="9">
        <f>'07월 강습계획'!R53</f>
        <v>0</v>
      </c>
      <c r="S53" s="9">
        <f>'07월 강습계획'!S53</f>
        <v>0</v>
      </c>
      <c r="T53" s="9">
        <f>'07월 강습계획'!T53</f>
        <v>0</v>
      </c>
      <c r="U53" s="9">
        <f>'07월 강습계획'!U53</f>
        <v>0</v>
      </c>
      <c r="V53" s="9">
        <f>'07월 강습계획'!V53</f>
        <v>0</v>
      </c>
      <c r="W53" s="9" t="str">
        <f>'07월 강습계획'!W53</f>
        <v>조희정</v>
      </c>
      <c r="X53" s="99">
        <f t="shared" ref="X53" si="20">SUM(B54:W54)</f>
        <v>0</v>
      </c>
      <c r="Y53" s="6"/>
      <c r="Z53" s="6"/>
      <c r="AA53" s="6"/>
      <c r="AB53" s="6"/>
    </row>
    <row r="54" spans="1:28" ht="11.25" customHeight="1">
      <c r="A54" s="98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91"/>
      <c r="Y54" s="6"/>
      <c r="Z54" s="6"/>
      <c r="AA54" s="6"/>
      <c r="AB54" s="6"/>
    </row>
    <row r="55" spans="1:28" ht="11.25" customHeight="1">
      <c r="A55" s="97" t="s">
        <v>12</v>
      </c>
      <c r="B55" s="9">
        <f>'07월 강습계획'!B55</f>
        <v>0</v>
      </c>
      <c r="C55" s="9">
        <f>'07월 강습계획'!C55</f>
        <v>0</v>
      </c>
      <c r="D55" s="9">
        <f>'07월 강습계획'!D55</f>
        <v>0</v>
      </c>
      <c r="E55" s="9">
        <f>'07월 강습계획'!E55</f>
        <v>0</v>
      </c>
      <c r="F55" s="9">
        <f>'07월 강습계획'!F55</f>
        <v>0</v>
      </c>
      <c r="G55" s="9">
        <f>'07월 강습계획'!G55</f>
        <v>0</v>
      </c>
      <c r="H55" s="9">
        <f>'07월 강습계획'!H55</f>
        <v>0</v>
      </c>
      <c r="I55" s="9">
        <f>'07월 강습계획'!I55</f>
        <v>0</v>
      </c>
      <c r="J55" s="9">
        <f>'07월 강습계획'!J55</f>
        <v>0</v>
      </c>
      <c r="K55" s="9">
        <f>'07월 강습계획'!K55</f>
        <v>0</v>
      </c>
      <c r="L55" s="9">
        <f>'07월 강습계획'!L55</f>
        <v>0</v>
      </c>
      <c r="M55" s="9">
        <f>'07월 강습계획'!M55</f>
        <v>0</v>
      </c>
      <c r="N55" s="9">
        <f>'07월 강습계획'!N55</f>
        <v>0</v>
      </c>
      <c r="O55" s="9">
        <f>'07월 강습계획'!O55</f>
        <v>0</v>
      </c>
      <c r="P55" s="9">
        <f>'07월 강습계획'!P55</f>
        <v>0</v>
      </c>
      <c r="Q55" s="9">
        <f>'07월 강습계획'!Q55</f>
        <v>0</v>
      </c>
      <c r="R55" s="9">
        <f>'07월 강습계획'!R55</f>
        <v>0</v>
      </c>
      <c r="S55" s="9">
        <f>'07월 강습계획'!S55</f>
        <v>0</v>
      </c>
      <c r="T55" s="9">
        <f>'07월 강습계획'!T55</f>
        <v>0</v>
      </c>
      <c r="U55" s="9">
        <f>'07월 강습계획'!U55</f>
        <v>0</v>
      </c>
      <c r="V55" s="9" t="str">
        <f>'07월 강습계획'!V55</f>
        <v>최진영</v>
      </c>
      <c r="W55" s="9">
        <f>'07월 강습계획'!W55</f>
        <v>0</v>
      </c>
      <c r="X55" s="99">
        <f t="shared" ref="X55" si="21">SUM(B56:W56)</f>
        <v>0</v>
      </c>
      <c r="Y55" s="6"/>
      <c r="Z55" s="6"/>
      <c r="AA55" s="6"/>
      <c r="AB55" s="6"/>
    </row>
    <row r="56" spans="1:28" ht="11.25" customHeight="1">
      <c r="A56" s="98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91"/>
      <c r="Y56" s="6"/>
      <c r="Z56" s="6"/>
      <c r="AA56" s="6"/>
      <c r="AB56" s="6"/>
    </row>
    <row r="57" spans="1:28" ht="11.25" customHeight="1">
      <c r="A57" s="98" t="s">
        <v>13</v>
      </c>
      <c r="B57" s="9">
        <f>'07월 강습계획'!B57</f>
        <v>0</v>
      </c>
      <c r="C57" s="9">
        <f>'07월 강습계획'!C57</f>
        <v>0</v>
      </c>
      <c r="D57" s="9">
        <f>'07월 강습계획'!D57</f>
        <v>0</v>
      </c>
      <c r="E57" s="9">
        <f>'07월 강습계획'!E57</f>
        <v>0</v>
      </c>
      <c r="F57" s="9">
        <f>'07월 강습계획'!F57</f>
        <v>0</v>
      </c>
      <c r="G57" s="9">
        <f>'07월 강습계획'!G57</f>
        <v>0</v>
      </c>
      <c r="H57" s="9">
        <f>'07월 강습계획'!H57</f>
        <v>0</v>
      </c>
      <c r="I57" s="9">
        <f>'07월 강습계획'!I57</f>
        <v>0</v>
      </c>
      <c r="J57" s="9">
        <f>'07월 강습계획'!J57</f>
        <v>0</v>
      </c>
      <c r="K57" s="9">
        <f>'07월 강습계획'!K57</f>
        <v>0</v>
      </c>
      <c r="L57" s="9">
        <f>'07월 강습계획'!L57</f>
        <v>0</v>
      </c>
      <c r="M57" s="9">
        <f>'07월 강습계획'!M57</f>
        <v>0</v>
      </c>
      <c r="N57" s="9" t="str">
        <f>'07월 강습계획'!N57</f>
        <v>교정</v>
      </c>
      <c r="O57" s="9">
        <f>'07월 강습계획'!O57</f>
        <v>0</v>
      </c>
      <c r="P57" s="9">
        <f>'07월 강습계획'!P57</f>
        <v>0</v>
      </c>
      <c r="Q57" s="9" t="str">
        <f>'07월 강습계획'!Q57</f>
        <v>안전A</v>
      </c>
      <c r="R57" s="9">
        <f>'07월 강습계획'!R57</f>
        <v>0</v>
      </c>
      <c r="S57" s="9" t="str">
        <f>'07월 강습계획'!S57</f>
        <v>초급</v>
      </c>
      <c r="T57" s="9">
        <f>'07월 강습계획'!T57</f>
        <v>0</v>
      </c>
      <c r="U57" s="9">
        <f>'07월 강습계획'!U57</f>
        <v>0</v>
      </c>
      <c r="V57" s="9" t="str">
        <f>'07월 강습계획'!V57</f>
        <v>강경조</v>
      </c>
      <c r="W57" s="9">
        <f>'07월 강습계획'!W57</f>
        <v>0</v>
      </c>
      <c r="X57" s="99">
        <f t="shared" ref="X57" si="22">SUM(B58:W58)</f>
        <v>0</v>
      </c>
      <c r="Y57" s="6"/>
      <c r="Z57" s="6"/>
      <c r="AA57" s="6"/>
      <c r="AB57" s="6"/>
    </row>
    <row r="58" spans="1:28" ht="11.25" customHeight="1">
      <c r="A58" s="98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91"/>
      <c r="Y58" s="6"/>
      <c r="Z58" s="6"/>
      <c r="AA58" s="6"/>
      <c r="AB58" s="6"/>
    </row>
    <row r="59" spans="1:28" ht="11.25" customHeight="1">
      <c r="A59" s="98" t="s">
        <v>14</v>
      </c>
      <c r="B59" s="9">
        <f>'07월 강습계획'!B59</f>
        <v>0</v>
      </c>
      <c r="C59" s="9">
        <f>'07월 강습계획'!C59</f>
        <v>0</v>
      </c>
      <c r="D59" s="9">
        <f>'07월 강습계획'!D59</f>
        <v>0</v>
      </c>
      <c r="E59" s="9">
        <f>'07월 강습계획'!E59</f>
        <v>0</v>
      </c>
      <c r="F59" s="9">
        <f>'07월 강습계획'!F59</f>
        <v>0</v>
      </c>
      <c r="G59" s="9">
        <f>'07월 강습계획'!G59</f>
        <v>0</v>
      </c>
      <c r="H59" s="9">
        <f>'07월 강습계획'!H59</f>
        <v>0</v>
      </c>
      <c r="I59" s="9">
        <f>'07월 강습계획'!I59</f>
        <v>0</v>
      </c>
      <c r="J59" s="9">
        <f>'07월 강습계획'!J59</f>
        <v>0</v>
      </c>
      <c r="K59" s="9">
        <f>'07월 강습계획'!K59</f>
        <v>0</v>
      </c>
      <c r="L59" s="9">
        <f>'07월 강습계획'!L59</f>
        <v>0</v>
      </c>
      <c r="M59" s="9">
        <f>'07월 강습계획'!M59</f>
        <v>0</v>
      </c>
      <c r="N59" s="9">
        <f>'07월 강습계획'!N59</f>
        <v>0</v>
      </c>
      <c r="O59" s="9">
        <f>'07월 강습계획'!O59</f>
        <v>0</v>
      </c>
      <c r="P59" s="9">
        <f>'07월 강습계획'!P59</f>
        <v>0</v>
      </c>
      <c r="Q59" s="9">
        <f>'07월 강습계획'!Q59</f>
        <v>0</v>
      </c>
      <c r="R59" s="9">
        <f>'07월 강습계획'!R59</f>
        <v>0</v>
      </c>
      <c r="S59" s="9">
        <f>'07월 강습계획'!S59</f>
        <v>0</v>
      </c>
      <c r="T59" s="9">
        <f>'07월 강습계획'!T59</f>
        <v>0</v>
      </c>
      <c r="U59" s="9">
        <f>'07월 강습계획'!U59</f>
        <v>0</v>
      </c>
      <c r="V59" s="9" t="str">
        <f>'07월 강습계획'!V59</f>
        <v>윤주선</v>
      </c>
      <c r="W59" s="9">
        <f>'07월 강습계획'!W59</f>
        <v>0</v>
      </c>
      <c r="X59" s="99">
        <f t="shared" ref="X59" si="23">SUM(B60:W60)</f>
        <v>0</v>
      </c>
      <c r="Y59" s="6"/>
      <c r="Z59" s="6"/>
      <c r="AA59" s="6"/>
      <c r="AB59" s="6"/>
    </row>
    <row r="60" spans="1:28" ht="11.25" customHeight="1">
      <c r="A60" s="98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91"/>
      <c r="Y60" s="6"/>
      <c r="Z60" s="6"/>
      <c r="AA60" s="6"/>
      <c r="AB60" s="6"/>
    </row>
    <row r="61" spans="1:28" ht="11.25" customHeight="1">
      <c r="A61" s="98" t="s">
        <v>15</v>
      </c>
      <c r="B61" s="9">
        <f>'07월 강습계획'!B61</f>
        <v>0</v>
      </c>
      <c r="C61" s="9">
        <f>'07월 강습계획'!C61</f>
        <v>0</v>
      </c>
      <c r="D61" s="9">
        <f>'07월 강습계획'!D61</f>
        <v>0</v>
      </c>
      <c r="E61" s="9">
        <f>'07월 강습계획'!E61</f>
        <v>0</v>
      </c>
      <c r="F61" s="9">
        <f>'07월 강습계획'!F61</f>
        <v>0</v>
      </c>
      <c r="G61" s="9">
        <f>'07월 강습계획'!G61</f>
        <v>0</v>
      </c>
      <c r="H61" s="9">
        <f>'07월 강습계획'!H61</f>
        <v>0</v>
      </c>
      <c r="I61" s="9">
        <f>'07월 강습계획'!I61</f>
        <v>0</v>
      </c>
      <c r="J61" s="9">
        <f>'07월 강습계획'!J61</f>
        <v>0</v>
      </c>
      <c r="K61" s="9">
        <f>'07월 강습계획'!K61</f>
        <v>0</v>
      </c>
      <c r="L61" s="9">
        <f>'07월 강습계획'!L61</f>
        <v>0</v>
      </c>
      <c r="M61" s="9">
        <f>'07월 강습계획'!M61</f>
        <v>0</v>
      </c>
      <c r="N61" s="9">
        <f>'07월 강습계획'!N61</f>
        <v>0</v>
      </c>
      <c r="O61" s="9">
        <f>'07월 강습계획'!O61</f>
        <v>0</v>
      </c>
      <c r="P61" s="9">
        <f>'07월 강습계획'!P61</f>
        <v>0</v>
      </c>
      <c r="Q61" s="9">
        <f>'07월 강습계획'!Q61</f>
        <v>0</v>
      </c>
      <c r="R61" s="9">
        <f>'07월 강습계획'!R61</f>
        <v>0</v>
      </c>
      <c r="S61" s="9">
        <f>'07월 강습계획'!S61</f>
        <v>0</v>
      </c>
      <c r="T61" s="9">
        <f>'07월 강습계획'!T61</f>
        <v>0</v>
      </c>
      <c r="U61" s="9">
        <f>'07월 강습계획'!U61</f>
        <v>0</v>
      </c>
      <c r="V61" s="9" t="str">
        <f>'07월 강습계획'!V61</f>
        <v>김문주</v>
      </c>
      <c r="W61" s="9">
        <f>'07월 강습계획'!W61</f>
        <v>0</v>
      </c>
      <c r="X61" s="99">
        <f t="shared" ref="X61" si="24">SUM(B62:W62)</f>
        <v>0</v>
      </c>
      <c r="Y61" s="6"/>
      <c r="Z61" s="6"/>
      <c r="AA61" s="6"/>
      <c r="AB61" s="6"/>
    </row>
    <row r="62" spans="1:28" ht="11.25" customHeight="1">
      <c r="A62" s="98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91"/>
      <c r="Y62" s="6"/>
      <c r="Z62" s="6"/>
      <c r="AA62" s="6"/>
      <c r="AB62" s="6"/>
    </row>
    <row r="63" spans="1:28" ht="8.25" customHeight="1">
      <c r="A63" s="47" t="s">
        <v>16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48"/>
      <c r="Y63" s="6"/>
      <c r="Z63" s="6"/>
      <c r="AA63" s="6"/>
      <c r="AB63" s="6"/>
    </row>
    <row r="64" spans="1:28" ht="11.25" customHeight="1">
      <c r="A64" s="47" t="s">
        <v>17</v>
      </c>
      <c r="B64" s="9">
        <f>'07월 강습계획'!B64</f>
        <v>0</v>
      </c>
      <c r="C64" s="9">
        <f>'07월 강습계획'!C64</f>
        <v>0</v>
      </c>
      <c r="D64" s="9">
        <f>'07월 강습계획'!D64</f>
        <v>0</v>
      </c>
      <c r="E64" s="9">
        <f>'07월 강습계획'!E64</f>
        <v>0</v>
      </c>
      <c r="F64" s="9">
        <f>'07월 강습계획'!F64</f>
        <v>0</v>
      </c>
      <c r="G64" s="9">
        <f>'07월 강습계획'!G64</f>
        <v>0</v>
      </c>
      <c r="H64" s="9">
        <f>'07월 강습계획'!H64</f>
        <v>0</v>
      </c>
      <c r="I64" s="9">
        <f>'07월 강습계획'!I64</f>
        <v>0</v>
      </c>
      <c r="J64" s="9">
        <f>'07월 강습계획'!J64</f>
        <v>0</v>
      </c>
      <c r="K64" s="9">
        <f>'07월 강습계획'!K64</f>
        <v>0</v>
      </c>
      <c r="L64" s="9">
        <f>'07월 강습계획'!L64</f>
        <v>0</v>
      </c>
      <c r="M64" s="9" t="str">
        <f>'07월 강습계획'!M64</f>
        <v>안전B</v>
      </c>
      <c r="N64" s="9">
        <f>'07월 강습계획'!N64</f>
        <v>0</v>
      </c>
      <c r="O64" s="9" t="str">
        <f>'07월 강습계획'!O64</f>
        <v>상급</v>
      </c>
      <c r="P64" s="9" t="str">
        <f>'07월 강습계획'!P64</f>
        <v>연수</v>
      </c>
      <c r="Q64" s="9" t="str">
        <f>'07월 강습계획'!Q64</f>
        <v>교정A</v>
      </c>
      <c r="R64" s="9" t="str">
        <f>'07월 강습계획'!R64</f>
        <v>선수</v>
      </c>
      <c r="S64" s="9" t="str">
        <f>'07월 강습계획'!S64</f>
        <v>교정B</v>
      </c>
      <c r="T64" s="9" t="str">
        <f>'07월 강습계획'!T64</f>
        <v>중급</v>
      </c>
      <c r="U64" s="9">
        <f>'07월 강습계획'!U64</f>
        <v>0</v>
      </c>
      <c r="V64" s="9"/>
      <c r="W64" s="9" t="str">
        <f>'07월 강습계획'!W64</f>
        <v>이영숙</v>
      </c>
      <c r="X64" s="91">
        <f>SUM(B65:U65,V66,W65)</f>
        <v>0</v>
      </c>
      <c r="Y64" s="6"/>
      <c r="Z64" s="6"/>
      <c r="AA64" s="6"/>
      <c r="AB64" s="6"/>
    </row>
    <row r="65" spans="1:28" ht="11.25" customHeight="1">
      <c r="A65" s="47" t="s">
        <v>88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21"/>
      <c r="V65" s="12" t="str">
        <f>'07월 강습계획'!V65</f>
        <v>김미정</v>
      </c>
      <c r="W65" s="13"/>
      <c r="X65" s="91"/>
      <c r="Y65" s="6"/>
      <c r="Z65" s="6"/>
      <c r="AA65" s="6"/>
      <c r="AB65" s="6"/>
    </row>
    <row r="66" spans="1:28" ht="11.25" customHeight="1">
      <c r="A66" s="47" t="s">
        <v>18</v>
      </c>
      <c r="B66" s="9">
        <f>'07월 강습계획'!B66</f>
        <v>0</v>
      </c>
      <c r="C66" s="9">
        <f>'07월 강습계획'!C66</f>
        <v>0</v>
      </c>
      <c r="D66" s="9">
        <f>'07월 강습계획'!D66</f>
        <v>0</v>
      </c>
      <c r="E66" s="9">
        <f>'07월 강습계획'!E66</f>
        <v>0</v>
      </c>
      <c r="F66" s="9">
        <f>'07월 강습계획'!F66</f>
        <v>0</v>
      </c>
      <c r="G66" s="9">
        <f>'07월 강습계획'!G66</f>
        <v>0</v>
      </c>
      <c r="H66" s="9">
        <f>'07월 강습계획'!H66</f>
        <v>0</v>
      </c>
      <c r="I66" s="9">
        <f>'07월 강습계획'!I66</f>
        <v>0</v>
      </c>
      <c r="J66" s="9">
        <f>'07월 강습계획'!J66</f>
        <v>0</v>
      </c>
      <c r="K66" s="9">
        <f>'07월 강습계획'!K66</f>
        <v>0</v>
      </c>
      <c r="L66" s="9">
        <f>'07월 강습계획'!L66</f>
        <v>0</v>
      </c>
      <c r="M66" s="9" t="str">
        <f>'07월 강습계획'!M66</f>
        <v>교정A</v>
      </c>
      <c r="N66" s="9" t="str">
        <f>'07월 강습계획'!N66</f>
        <v>마스터</v>
      </c>
      <c r="O66" s="9" t="str">
        <f>'07월 강습계획'!O66</f>
        <v>안전B</v>
      </c>
      <c r="P66" s="9" t="str">
        <f>'07월 강습계획'!P66</f>
        <v>선수</v>
      </c>
      <c r="Q66" s="9">
        <f>'07월 강습계획'!Q66</f>
        <v>0</v>
      </c>
      <c r="R66" s="9" t="str">
        <f>'07월 강습계획'!R66</f>
        <v>안전A</v>
      </c>
      <c r="S66" s="9" t="str">
        <f>'07월 강습계획'!S66</f>
        <v>연수</v>
      </c>
      <c r="T66" s="9" t="str">
        <f>'07월 강습계획'!T66</f>
        <v>교정B</v>
      </c>
      <c r="U66" s="9">
        <f>'07월 강습계획'!U66</f>
        <v>0</v>
      </c>
      <c r="V66" s="9"/>
      <c r="W66" s="9" t="str">
        <f>'07월 강습계획'!W66</f>
        <v>이영숙</v>
      </c>
      <c r="X66" s="91">
        <f>SUM(B67:U67,V68,W67)</f>
        <v>0</v>
      </c>
      <c r="Y66" s="6"/>
      <c r="Z66" s="6"/>
      <c r="AA66" s="6"/>
      <c r="AB66" s="6"/>
    </row>
    <row r="67" spans="1:28" ht="11.25" customHeight="1">
      <c r="A67" s="47" t="s">
        <v>89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21"/>
      <c r="O67" s="13"/>
      <c r="P67" s="13"/>
      <c r="Q67" s="13"/>
      <c r="R67" s="13"/>
      <c r="S67" s="13"/>
      <c r="T67" s="13"/>
      <c r="U67" s="13"/>
      <c r="V67" s="12" t="str">
        <f>'07월 강습계획'!V67</f>
        <v>김미정</v>
      </c>
      <c r="W67" s="13"/>
      <c r="X67" s="91"/>
      <c r="Y67" s="6"/>
      <c r="Z67" s="6"/>
      <c r="AA67" s="6"/>
      <c r="AB67" s="6"/>
    </row>
    <row r="68" spans="1:28" ht="11.25" customHeight="1">
      <c r="A68" s="47" t="s">
        <v>90</v>
      </c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40"/>
      <c r="Y68" s="6"/>
      <c r="Z68" s="6"/>
      <c r="AA68" s="6"/>
      <c r="AB68" s="6"/>
    </row>
    <row r="69" spans="1:28" ht="10.5" customHeight="1">
      <c r="A69" s="15" t="s">
        <v>6</v>
      </c>
      <c r="B69" s="16">
        <f>SUM(B56,B58,B60,B62,B65,B67)</f>
        <v>0</v>
      </c>
      <c r="C69" s="16">
        <f t="shared" ref="C69:U69" si="25">SUM(C56,C58,C60,C62,C65,C67)</f>
        <v>0</v>
      </c>
      <c r="D69" s="16">
        <f t="shared" si="25"/>
        <v>0</v>
      </c>
      <c r="E69" s="16">
        <f t="shared" si="25"/>
        <v>0</v>
      </c>
      <c r="F69" s="16">
        <f t="shared" si="25"/>
        <v>0</v>
      </c>
      <c r="G69" s="16">
        <f t="shared" si="25"/>
        <v>0</v>
      </c>
      <c r="H69" s="16">
        <f t="shared" si="25"/>
        <v>0</v>
      </c>
      <c r="I69" s="16">
        <f t="shared" si="25"/>
        <v>0</v>
      </c>
      <c r="J69" s="16">
        <f t="shared" si="25"/>
        <v>0</v>
      </c>
      <c r="K69" s="16">
        <f t="shared" si="25"/>
        <v>0</v>
      </c>
      <c r="L69" s="16">
        <f t="shared" si="25"/>
        <v>0</v>
      </c>
      <c r="M69" s="16">
        <f t="shared" si="25"/>
        <v>0</v>
      </c>
      <c r="N69" s="16">
        <f t="shared" si="25"/>
        <v>0</v>
      </c>
      <c r="O69" s="16">
        <f t="shared" si="25"/>
        <v>0</v>
      </c>
      <c r="P69" s="16">
        <f t="shared" si="25"/>
        <v>0</v>
      </c>
      <c r="Q69" s="16">
        <f t="shared" si="25"/>
        <v>0</v>
      </c>
      <c r="R69" s="16">
        <f t="shared" si="25"/>
        <v>0</v>
      </c>
      <c r="S69" s="16">
        <f t="shared" si="25"/>
        <v>0</v>
      </c>
      <c r="T69" s="16">
        <f t="shared" si="25"/>
        <v>0</v>
      </c>
      <c r="U69" s="16">
        <f t="shared" si="25"/>
        <v>0</v>
      </c>
      <c r="V69" s="16">
        <f>SUM(V56,V58,V60,V62,V66,V68)</f>
        <v>0</v>
      </c>
      <c r="W69" s="16">
        <f>SUM(W52,W54,W56,W58,W60,W62,W65,W67)</f>
        <v>0</v>
      </c>
      <c r="X69" s="42">
        <f>SUM(B69:W69)</f>
        <v>0</v>
      </c>
      <c r="Y69" s="6"/>
      <c r="Z69" s="6"/>
      <c r="AA69" s="6"/>
      <c r="AB69" s="6"/>
    </row>
    <row r="70" spans="1:28" ht="2.25" customHeight="1">
      <c r="A70" s="7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44"/>
      <c r="Y70" s="6"/>
      <c r="Z70" s="6"/>
      <c r="AA70" s="6"/>
      <c r="AB70" s="6"/>
    </row>
    <row r="71" spans="1:28" ht="10.5" customHeight="1">
      <c r="A71" s="34" t="s">
        <v>38</v>
      </c>
      <c r="B71" s="35">
        <f>SUM(B31,B47,B69)</f>
        <v>0</v>
      </c>
      <c r="C71" s="35">
        <f t="shared" ref="C71:X71" si="26">SUM(C31,C47,C69)</f>
        <v>0</v>
      </c>
      <c r="D71" s="35">
        <f t="shared" si="26"/>
        <v>0</v>
      </c>
      <c r="E71" s="35">
        <f t="shared" si="26"/>
        <v>0</v>
      </c>
      <c r="F71" s="35">
        <f t="shared" si="26"/>
        <v>0</v>
      </c>
      <c r="G71" s="35">
        <f t="shared" si="26"/>
        <v>0</v>
      </c>
      <c r="H71" s="35">
        <f t="shared" si="26"/>
        <v>0</v>
      </c>
      <c r="I71" s="35">
        <f t="shared" si="26"/>
        <v>0</v>
      </c>
      <c r="J71" s="35">
        <f t="shared" si="26"/>
        <v>0</v>
      </c>
      <c r="K71" s="35">
        <f t="shared" si="26"/>
        <v>0</v>
      </c>
      <c r="L71" s="35">
        <f t="shared" si="26"/>
        <v>0</v>
      </c>
      <c r="M71" s="35">
        <f t="shared" si="26"/>
        <v>0</v>
      </c>
      <c r="N71" s="35">
        <f t="shared" si="26"/>
        <v>0</v>
      </c>
      <c r="O71" s="35">
        <f t="shared" si="26"/>
        <v>0</v>
      </c>
      <c r="P71" s="35">
        <f t="shared" si="26"/>
        <v>0</v>
      </c>
      <c r="Q71" s="35">
        <f t="shared" si="26"/>
        <v>0</v>
      </c>
      <c r="R71" s="35">
        <f t="shared" si="26"/>
        <v>0</v>
      </c>
      <c r="S71" s="35">
        <f t="shared" si="26"/>
        <v>0</v>
      </c>
      <c r="T71" s="35">
        <f t="shared" si="26"/>
        <v>0</v>
      </c>
      <c r="U71" s="35">
        <f t="shared" si="26"/>
        <v>0</v>
      </c>
      <c r="V71" s="35">
        <f t="shared" si="26"/>
        <v>0</v>
      </c>
      <c r="W71" s="35">
        <f t="shared" si="26"/>
        <v>0</v>
      </c>
      <c r="X71" s="45">
        <f t="shared" si="26"/>
        <v>0</v>
      </c>
      <c r="Y71" s="6"/>
      <c r="Z71" s="6"/>
      <c r="AA71" s="6"/>
      <c r="AB71" s="6"/>
    </row>
  </sheetData>
  <mergeCells count="59">
    <mergeCell ref="A61:A62"/>
    <mergeCell ref="X61:X62"/>
    <mergeCell ref="X64:X65"/>
    <mergeCell ref="X66:X67"/>
    <mergeCell ref="A55:A56"/>
    <mergeCell ref="X55:X56"/>
    <mergeCell ref="A57:A58"/>
    <mergeCell ref="X57:X58"/>
    <mergeCell ref="A59:A60"/>
    <mergeCell ref="X59:X60"/>
    <mergeCell ref="A49:A50"/>
    <mergeCell ref="B49:X49"/>
    <mergeCell ref="A51:A52"/>
    <mergeCell ref="X51:X52"/>
    <mergeCell ref="A53:A54"/>
    <mergeCell ref="X53:X54"/>
    <mergeCell ref="A41:A42"/>
    <mergeCell ref="X41:X42"/>
    <mergeCell ref="A43:A44"/>
    <mergeCell ref="X43:X44"/>
    <mergeCell ref="A45:A46"/>
    <mergeCell ref="X45:X46"/>
    <mergeCell ref="A35:A36"/>
    <mergeCell ref="X35:X36"/>
    <mergeCell ref="A37:A38"/>
    <mergeCell ref="X37:X38"/>
    <mergeCell ref="A39:A40"/>
    <mergeCell ref="X39:X40"/>
    <mergeCell ref="A27:A28"/>
    <mergeCell ref="X27:X28"/>
    <mergeCell ref="A29:A30"/>
    <mergeCell ref="X29:X30"/>
    <mergeCell ref="A33:A34"/>
    <mergeCell ref="B33:X33"/>
    <mergeCell ref="A21:A22"/>
    <mergeCell ref="X21:X22"/>
    <mergeCell ref="A23:A24"/>
    <mergeCell ref="X23:X24"/>
    <mergeCell ref="A25:A26"/>
    <mergeCell ref="X25:X26"/>
    <mergeCell ref="A15:A16"/>
    <mergeCell ref="X15:X16"/>
    <mergeCell ref="A17:A18"/>
    <mergeCell ref="X17:X18"/>
    <mergeCell ref="A19:A20"/>
    <mergeCell ref="X19:X20"/>
    <mergeCell ref="A9:A10"/>
    <mergeCell ref="X9:X10"/>
    <mergeCell ref="A11:A12"/>
    <mergeCell ref="X11:X12"/>
    <mergeCell ref="A13:A14"/>
    <mergeCell ref="X13:X14"/>
    <mergeCell ref="A7:A8"/>
    <mergeCell ref="X7:X8"/>
    <mergeCell ref="A1:X1"/>
    <mergeCell ref="A3:A4"/>
    <mergeCell ref="B3:X3"/>
    <mergeCell ref="A5:A6"/>
    <mergeCell ref="X5:X6"/>
  </mergeCells>
  <phoneticPr fontId="1" type="noConversion"/>
  <conditionalFormatting sqref="B67:Q67 B64:Q65 S67:W67 S5:W30 S64:W65 B5:Q30 L5:W5 L7:W7 L9:W9 L11:W11 M13:W13 M15:W15 C17:W17 C19:W19 C21:W21 C23:W23 C25:W25 C27:W27 C29:W29 B35:W35 B37:W37 B39:W39 B41:W41 B43:W43 B45:W45 B55:W55 B57:W57 B59:W59 B61:W61 C64:U64">
    <cfRule type="cellIs" dxfId="37" priority="38" operator="equal">
      <formula>0</formula>
    </cfRule>
  </conditionalFormatting>
  <conditionalFormatting sqref="S5:W30 B5:Q30 L5:W5 L7:W7 L9:W9 L11:W11 M13:W13 M15:W15 C17:W17 C19:W19 C21:W21 C23:W23 C25:W25 C27:W27 C29:W29">
    <cfRule type="cellIs" dxfId="36" priority="37" operator="equal">
      <formula>0</formula>
    </cfRule>
  </conditionalFormatting>
  <conditionalFormatting sqref="S35:W46 B35:Q46 L35:W35 L37:W37 L39:W39 M41:W41 M43:W43 M45:W45">
    <cfRule type="cellIs" dxfId="35" priority="36" operator="equal">
      <formula>0</formula>
    </cfRule>
  </conditionalFormatting>
  <conditionalFormatting sqref="B55:Q68 S55:W68 C55:W55 C57:W57 C59:W59 C61:W61 C64:U64 C66:U66">
    <cfRule type="cellIs" dxfId="34" priority="35" operator="equal">
      <formula>0</formula>
    </cfRule>
  </conditionalFormatting>
  <conditionalFormatting sqref="B35:W35 B37:W37 B39:W39 B41:W41 B43:W43 B45:W45">
    <cfRule type="cellIs" dxfId="33" priority="34" operator="equal">
      <formula>0</formula>
    </cfRule>
  </conditionalFormatting>
  <conditionalFormatting sqref="B55:W55 B57:W57 B59:W59 B61:W61 B64:W64 B66:W66">
    <cfRule type="cellIs" dxfId="32" priority="33" operator="equal">
      <formula>0</formula>
    </cfRule>
  </conditionalFormatting>
  <conditionalFormatting sqref="B55:W55 B57:W57 B59:W59 B61:W61 B64:W64 B66:W66">
    <cfRule type="cellIs" dxfId="31" priority="32" operator="equal">
      <formula>0</formula>
    </cfRule>
  </conditionalFormatting>
  <conditionalFormatting sqref="B66:W66">
    <cfRule type="cellIs" dxfId="30" priority="31" operator="equal">
      <formula>0</formula>
    </cfRule>
  </conditionalFormatting>
  <conditionalFormatting sqref="B51:Q54 S51:W54 C51:W51 C53:W53">
    <cfRule type="cellIs" dxfId="29" priority="29" operator="equal">
      <formula>"기초"</formula>
    </cfRule>
    <cfRule type="cellIs" dxfId="28" priority="30" operator="equal">
      <formula>"초급"</formula>
    </cfRule>
  </conditionalFormatting>
  <conditionalFormatting sqref="B52:Q52 B54:Q54 S54:W54 S52:W52">
    <cfRule type="cellIs" dxfId="27" priority="28" operator="equal">
      <formula>"유아풀"</formula>
    </cfRule>
  </conditionalFormatting>
  <conditionalFormatting sqref="B51:Q54 S51:W54 C51:W51 C53:W53">
    <cfRule type="cellIs" dxfId="26" priority="27" operator="equal">
      <formula>"기초"</formula>
    </cfRule>
  </conditionalFormatting>
  <conditionalFormatting sqref="B51:Q54 S51:W54 C51:W51 C53:W53">
    <cfRule type="cellIs" dxfId="25" priority="26" operator="equal">
      <formula>"초급"</formula>
    </cfRule>
  </conditionalFormatting>
  <conditionalFormatting sqref="B51:Q54 S51:W54 C51:W51 C53:W53">
    <cfRule type="cellIs" dxfId="24" priority="25" operator="equal">
      <formula>0</formula>
    </cfRule>
  </conditionalFormatting>
  <conditionalFormatting sqref="B51:W51 B53:W53">
    <cfRule type="cellIs" dxfId="23" priority="24" operator="equal">
      <formula>0</formula>
    </cfRule>
  </conditionalFormatting>
  <conditionalFormatting sqref="B51:Q54 S51:W54 C51:W51 C53:W53">
    <cfRule type="cellIs" dxfId="22" priority="23" operator="equal">
      <formula>0</formula>
    </cfRule>
  </conditionalFormatting>
  <conditionalFormatting sqref="B51:W51 B53:W53">
    <cfRule type="cellIs" dxfId="21" priority="22" operator="equal">
      <formula>0</formula>
    </cfRule>
  </conditionalFormatting>
  <conditionalFormatting sqref="B51:W51 B53:W53">
    <cfRule type="cellIs" dxfId="20" priority="21" operator="equal">
      <formula>0</formula>
    </cfRule>
  </conditionalFormatting>
  <conditionalFormatting sqref="R64:R65 R61 R59 R57 R55 R45 R43 R41 R39 R37 R35 R5:R30 R67">
    <cfRule type="cellIs" dxfId="19" priority="20" operator="equal">
      <formula>0</formula>
    </cfRule>
  </conditionalFormatting>
  <conditionalFormatting sqref="R5:R30">
    <cfRule type="cellIs" dxfId="18" priority="19" operator="equal">
      <formula>0</formula>
    </cfRule>
  </conditionalFormatting>
  <conditionalFormatting sqref="R35:R46">
    <cfRule type="cellIs" dxfId="17" priority="18" operator="equal">
      <formula>0</formula>
    </cfRule>
  </conditionalFormatting>
  <conditionalFormatting sqref="R55:R68">
    <cfRule type="cellIs" dxfId="16" priority="17" operator="equal">
      <formula>0</formula>
    </cfRule>
  </conditionalFormatting>
  <conditionalFormatting sqref="R45 R43 R41 R39 R37 R35">
    <cfRule type="cellIs" dxfId="15" priority="16" operator="equal">
      <formula>0</formula>
    </cfRule>
  </conditionalFormatting>
  <conditionalFormatting sqref="R66 R64 R61 R59 R57 R55">
    <cfRule type="cellIs" dxfId="14" priority="15" operator="equal">
      <formula>0</formula>
    </cfRule>
  </conditionalFormatting>
  <conditionalFormatting sqref="R66 R64 R61 R59 R57 R55">
    <cfRule type="cellIs" dxfId="13" priority="14" operator="equal">
      <formula>0</formula>
    </cfRule>
  </conditionalFormatting>
  <conditionalFormatting sqref="R66">
    <cfRule type="cellIs" dxfId="12" priority="13" operator="equal">
      <formula>0</formula>
    </cfRule>
  </conditionalFormatting>
  <conditionalFormatting sqref="R51:R54">
    <cfRule type="cellIs" dxfId="11" priority="11" operator="equal">
      <formula>"기초"</formula>
    </cfRule>
    <cfRule type="cellIs" dxfId="10" priority="12" operator="equal">
      <formula>"초급"</formula>
    </cfRule>
  </conditionalFormatting>
  <conditionalFormatting sqref="R54 R52">
    <cfRule type="cellIs" dxfId="9" priority="10" operator="equal">
      <formula>"유아풀"</formula>
    </cfRule>
  </conditionalFormatting>
  <conditionalFormatting sqref="R51:R54">
    <cfRule type="cellIs" dxfId="8" priority="9" operator="equal">
      <formula>"기초"</formula>
    </cfRule>
  </conditionalFormatting>
  <conditionalFormatting sqref="R51:R54">
    <cfRule type="cellIs" dxfId="7" priority="8" operator="equal">
      <formula>"초급"</formula>
    </cfRule>
  </conditionalFormatting>
  <conditionalFormatting sqref="R51:R54">
    <cfRule type="cellIs" dxfId="6" priority="7" operator="equal">
      <formula>0</formula>
    </cfRule>
  </conditionalFormatting>
  <conditionalFormatting sqref="R53 R51">
    <cfRule type="cellIs" dxfId="5" priority="6" operator="equal">
      <formula>0</formula>
    </cfRule>
  </conditionalFormatting>
  <conditionalFormatting sqref="R51:R54">
    <cfRule type="cellIs" dxfId="4" priority="5" operator="equal">
      <formula>0</formula>
    </cfRule>
  </conditionalFormatting>
  <conditionalFormatting sqref="R53 R51">
    <cfRule type="cellIs" dxfId="3" priority="4" operator="equal">
      <formula>0</formula>
    </cfRule>
  </conditionalFormatting>
  <conditionalFormatting sqref="R53 R51">
    <cfRule type="cellIs" dxfId="2" priority="3" operator="equal">
      <formula>0</formula>
    </cfRule>
  </conditionalFormatting>
  <conditionalFormatting sqref="X35:X47 X51:X69 X5:X31 B31:W31 B47:W47 B69:W69 B71:X71">
    <cfRule type="cellIs" dxfId="1" priority="2" operator="equal">
      <formula>0</formula>
    </cfRule>
  </conditionalFormatting>
  <conditionalFormatting sqref="B5:U30 B35:U46 L5:W5 L7:W7 L9:W9 L11:W11 M13:W13 M15:W15 M17:W17 M19:W19 M21:W21 N23:W23 N25:W25 C27:W27 C29:W29 L35:W35 L37:W37 L39:W39 M41:W41 M43:W43 M45:W45 C51:W51 C53:W53 C55:W55 C57:W57 C59:W59 C61:W61 B51:U67">
    <cfRule type="cellIs" dxfId="0" priority="1" operator="equal">
      <formula>"초급"</formula>
    </cfRule>
  </conditionalFormatting>
  <pageMargins left="0.11811023622047245" right="0.11811023622047245" top="0.22" bottom="0.19" header="0" footer="0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2</vt:i4>
      </vt:variant>
    </vt:vector>
  </HeadingPairs>
  <TitlesOfParts>
    <vt:vector size="6" baseType="lpstr">
      <vt:lpstr>07월 강습계획</vt:lpstr>
      <vt:lpstr>07월 강습실적</vt:lpstr>
      <vt:lpstr>Sheet2</vt:lpstr>
      <vt:lpstr>Sheet3</vt:lpstr>
      <vt:lpstr>'07월 강습계획'!Print_Area</vt:lpstr>
      <vt:lpstr>'07월 강습실적'!Print_Area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김재훈</dc:creator>
  <cp:lastModifiedBy>user</cp:lastModifiedBy>
  <cp:lastPrinted>2017-12-14T07:06:20Z</cp:lastPrinted>
  <dcterms:created xsi:type="dcterms:W3CDTF">2016-11-15T07:46:37Z</dcterms:created>
  <dcterms:modified xsi:type="dcterms:W3CDTF">2018-06-20T02:01:51Z</dcterms:modified>
</cp:coreProperties>
</file>